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defaultThemeVersion="124226"/>
  <mc:AlternateContent xmlns:mc="http://schemas.openxmlformats.org/markup-compatibility/2006">
    <mc:Choice Requires="x15">
      <x15ac:absPath xmlns:x15ac="http://schemas.microsoft.com/office/spreadsheetml/2010/11/ac" url="F:\ECSRHM\ECSRHM recertification 2024\ECSRHM Excel files\"/>
    </mc:Choice>
  </mc:AlternateContent>
  <xr:revisionPtr revIDLastSave="0" documentId="13_ncr:1_{FB9A7FDB-077B-4B55-B397-12A03D01ADC8}" xr6:coauthVersionLast="36" xr6:coauthVersionMax="36" xr10:uidLastSave="{00000000-0000-0000-0000-000000000000}"/>
  <workbookProtection workbookAlgorithmName="SHA-512" workbookHashValue="qqngxWJlH83jwXT5aorvA+9YOR1iLdXvFMujNCiVTphtHAFuhEjcn+KVc3U0wRJUufIR7lMyzfnZIJcHhKj5Cg==" workbookSaltValue="olzJmyaR2FNkBofCFOyDUQ==" workbookSpinCount="100000" lockStructure="1"/>
  <bookViews>
    <workbookView xWindow="0" yWindow="0" windowWidth="28800" windowHeight="11625" xr2:uid="{00000000-000D-0000-FFFF-FFFF00000000}"/>
  </bookViews>
  <sheets>
    <sheet name="RECAPITULATION" sheetId="1" r:id="rId1"/>
    <sheet name="1. PARTICIPATION" sheetId="2" r:id="rId2"/>
    <sheet name="2. DEVELOPMENT" sheetId="3" r:id="rId3"/>
    <sheet name="3. DISSEMINATION" sheetId="4" r:id="rId4"/>
    <sheet name="4. PUBLICATIONS" sheetId="5" r:id="rId5"/>
    <sheet name="5. CLINICAL ACTIVITIES" sheetId="6" r:id="rId6"/>
    <sheet name="Sheet1" sheetId="7" state="hidden" r:id="rId7"/>
  </sheets>
  <calcPr calcId="191029"/>
</workbook>
</file>

<file path=xl/calcChain.xml><?xml version="1.0" encoding="utf-8"?>
<calcChain xmlns="http://schemas.openxmlformats.org/spreadsheetml/2006/main">
  <c r="C102" i="4" l="1"/>
  <c r="C85" i="4"/>
  <c r="C68" i="4"/>
  <c r="C51" i="4"/>
  <c r="C101" i="4"/>
  <c r="C84" i="4"/>
  <c r="C67" i="4"/>
  <c r="C50" i="4"/>
  <c r="C28" i="2"/>
  <c r="C73" i="2" s="1"/>
  <c r="C27" i="2"/>
  <c r="C9" i="2"/>
  <c r="E18" i="1" l="1"/>
  <c r="L28" i="1" l="1"/>
  <c r="C8" i="6" l="1"/>
  <c r="C10" i="2" l="1"/>
  <c r="C11" i="2"/>
  <c r="C377" i="5" l="1"/>
  <c r="C378" i="5"/>
  <c r="C379" i="5"/>
  <c r="C380" i="5"/>
  <c r="C381" i="5"/>
  <c r="C382" i="5"/>
  <c r="C383" i="5"/>
  <c r="C384" i="5"/>
  <c r="C385" i="5"/>
  <c r="C386" i="5"/>
  <c r="C387" i="5"/>
  <c r="C388" i="5"/>
  <c r="C389" i="5"/>
  <c r="C390" i="5"/>
  <c r="C391" i="5"/>
  <c r="C392" i="5"/>
  <c r="C393" i="5"/>
  <c r="C394" i="5"/>
  <c r="C395" i="5"/>
  <c r="C376" i="5"/>
  <c r="C352" i="5"/>
  <c r="C353" i="5"/>
  <c r="C354" i="5"/>
  <c r="C355" i="5"/>
  <c r="C356" i="5"/>
  <c r="C357" i="5"/>
  <c r="C358" i="5"/>
  <c r="C359" i="5"/>
  <c r="C360" i="5"/>
  <c r="C361" i="5"/>
  <c r="C362" i="5"/>
  <c r="C363" i="5"/>
  <c r="C364" i="5"/>
  <c r="C365" i="5"/>
  <c r="C366" i="5"/>
  <c r="C367" i="5"/>
  <c r="C368" i="5"/>
  <c r="C369" i="5"/>
  <c r="C370" i="5"/>
  <c r="C351" i="5"/>
  <c r="C327" i="5"/>
  <c r="C328" i="5"/>
  <c r="C329" i="5"/>
  <c r="C330" i="5"/>
  <c r="C331" i="5"/>
  <c r="C332" i="5"/>
  <c r="C333" i="5"/>
  <c r="C334" i="5"/>
  <c r="C335" i="5"/>
  <c r="C336" i="5"/>
  <c r="C337" i="5"/>
  <c r="C338" i="5"/>
  <c r="C339" i="5"/>
  <c r="C340" i="5"/>
  <c r="C341" i="5"/>
  <c r="C342" i="5"/>
  <c r="C343" i="5"/>
  <c r="C344" i="5"/>
  <c r="C345" i="5"/>
  <c r="C326" i="5"/>
  <c r="C304" i="5"/>
  <c r="C305" i="5"/>
  <c r="C306" i="5"/>
  <c r="C307" i="5"/>
  <c r="C308" i="5"/>
  <c r="C309" i="5"/>
  <c r="C310" i="5"/>
  <c r="C311" i="5"/>
  <c r="C312" i="5"/>
  <c r="C313" i="5"/>
  <c r="C314" i="5"/>
  <c r="C315" i="5"/>
  <c r="C316" i="5"/>
  <c r="C317" i="5"/>
  <c r="C318" i="5"/>
  <c r="C319" i="5"/>
  <c r="C320" i="5"/>
  <c r="C321" i="5"/>
  <c r="C322" i="5"/>
  <c r="C303" i="5"/>
  <c r="C279" i="5"/>
  <c r="C280" i="5"/>
  <c r="C281" i="5"/>
  <c r="C282" i="5"/>
  <c r="C283" i="5"/>
  <c r="C284" i="5"/>
  <c r="C285" i="5"/>
  <c r="C286" i="5"/>
  <c r="C287" i="5"/>
  <c r="C288" i="5"/>
  <c r="C289" i="5"/>
  <c r="C290" i="5"/>
  <c r="C291" i="5"/>
  <c r="C292" i="5"/>
  <c r="C293" i="5"/>
  <c r="C294" i="5"/>
  <c r="C295" i="5"/>
  <c r="C296" i="5"/>
  <c r="C297" i="5"/>
  <c r="C278" i="5"/>
  <c r="C256" i="5"/>
  <c r="C257" i="5"/>
  <c r="C258" i="5"/>
  <c r="C259" i="5"/>
  <c r="C260" i="5"/>
  <c r="C261" i="5"/>
  <c r="C262" i="5"/>
  <c r="C263" i="5"/>
  <c r="C264" i="5"/>
  <c r="C265" i="5"/>
  <c r="C266" i="5"/>
  <c r="C267" i="5"/>
  <c r="C268" i="5"/>
  <c r="C269" i="5"/>
  <c r="C270" i="5"/>
  <c r="C271" i="5"/>
  <c r="C272" i="5"/>
  <c r="C273" i="5"/>
  <c r="C274" i="5"/>
  <c r="C255" i="5"/>
  <c r="C231" i="5"/>
  <c r="C232" i="5"/>
  <c r="C233" i="5"/>
  <c r="C234" i="5"/>
  <c r="C235" i="5"/>
  <c r="C236" i="5"/>
  <c r="C237" i="5"/>
  <c r="C238" i="5"/>
  <c r="C239" i="5"/>
  <c r="C240" i="5"/>
  <c r="C241" i="5"/>
  <c r="C242" i="5"/>
  <c r="C243" i="5"/>
  <c r="C244" i="5"/>
  <c r="C245" i="5"/>
  <c r="C246" i="5"/>
  <c r="C247" i="5"/>
  <c r="C248" i="5"/>
  <c r="C249" i="5"/>
  <c r="C230" i="5"/>
  <c r="C206" i="5"/>
  <c r="C207" i="5"/>
  <c r="C208" i="5"/>
  <c r="C209" i="5"/>
  <c r="C210" i="5"/>
  <c r="C211" i="5"/>
  <c r="C212" i="5"/>
  <c r="C213" i="5"/>
  <c r="C214" i="5"/>
  <c r="C215" i="5"/>
  <c r="C216" i="5"/>
  <c r="C217" i="5"/>
  <c r="C218" i="5"/>
  <c r="C219" i="5"/>
  <c r="C220" i="5"/>
  <c r="C221" i="5"/>
  <c r="C222" i="5"/>
  <c r="C223" i="5"/>
  <c r="C224" i="5"/>
  <c r="C205" i="5"/>
  <c r="C181" i="5"/>
  <c r="C182" i="5"/>
  <c r="C183" i="5"/>
  <c r="C184" i="5"/>
  <c r="C185" i="5"/>
  <c r="C186" i="5"/>
  <c r="C187" i="5"/>
  <c r="C188" i="5"/>
  <c r="C189" i="5"/>
  <c r="C190" i="5"/>
  <c r="C191" i="5"/>
  <c r="C192" i="5"/>
  <c r="C193" i="5"/>
  <c r="C194" i="5"/>
  <c r="C195" i="5"/>
  <c r="C196" i="5"/>
  <c r="C197" i="5"/>
  <c r="C198" i="5"/>
  <c r="C199" i="5"/>
  <c r="C180" i="5"/>
  <c r="C156" i="5"/>
  <c r="C157" i="5"/>
  <c r="C158" i="5"/>
  <c r="C159" i="5"/>
  <c r="C160" i="5"/>
  <c r="C161" i="5"/>
  <c r="C162" i="5"/>
  <c r="C163" i="5"/>
  <c r="C164" i="5"/>
  <c r="C165" i="5"/>
  <c r="C166" i="5"/>
  <c r="C167" i="5"/>
  <c r="C168" i="5"/>
  <c r="C169" i="5"/>
  <c r="C170" i="5"/>
  <c r="C171" i="5"/>
  <c r="C172" i="5"/>
  <c r="C173" i="5"/>
  <c r="C174" i="5"/>
  <c r="C155" i="5"/>
  <c r="C131" i="5"/>
  <c r="C132" i="5"/>
  <c r="C133" i="5"/>
  <c r="C134" i="5"/>
  <c r="C135" i="5"/>
  <c r="C136" i="5"/>
  <c r="C137" i="5"/>
  <c r="C138" i="5"/>
  <c r="C139" i="5"/>
  <c r="C140" i="5"/>
  <c r="C141" i="5"/>
  <c r="C142" i="5"/>
  <c r="C143" i="5"/>
  <c r="C144" i="5"/>
  <c r="C145" i="5"/>
  <c r="C146" i="5"/>
  <c r="C147" i="5"/>
  <c r="C148" i="5"/>
  <c r="C149" i="5"/>
  <c r="C130" i="5"/>
  <c r="C106" i="5"/>
  <c r="C107" i="5"/>
  <c r="C108" i="5"/>
  <c r="C109" i="5"/>
  <c r="C110" i="5"/>
  <c r="C111" i="5"/>
  <c r="C112" i="5"/>
  <c r="C113" i="5"/>
  <c r="C114" i="5"/>
  <c r="C115" i="5"/>
  <c r="C116" i="5"/>
  <c r="C117" i="5"/>
  <c r="C118" i="5"/>
  <c r="C119" i="5"/>
  <c r="C120" i="5"/>
  <c r="C121" i="5"/>
  <c r="C122" i="5"/>
  <c r="C123" i="5"/>
  <c r="C124" i="5"/>
  <c r="C105" i="5"/>
  <c r="C81" i="5"/>
  <c r="C82" i="5"/>
  <c r="C83" i="5"/>
  <c r="C84" i="5"/>
  <c r="C85" i="5"/>
  <c r="C86" i="5"/>
  <c r="C87" i="5"/>
  <c r="C88" i="5"/>
  <c r="C89" i="5"/>
  <c r="C90" i="5"/>
  <c r="C91" i="5"/>
  <c r="C92" i="5"/>
  <c r="C93" i="5"/>
  <c r="C94" i="5"/>
  <c r="C95" i="5"/>
  <c r="C96" i="5"/>
  <c r="C97" i="5"/>
  <c r="C98" i="5"/>
  <c r="C99" i="5"/>
  <c r="C80" i="5"/>
  <c r="C56" i="5"/>
  <c r="C57" i="5"/>
  <c r="C58" i="5"/>
  <c r="C59" i="5"/>
  <c r="C60" i="5"/>
  <c r="C61" i="5"/>
  <c r="C62" i="5"/>
  <c r="C63" i="5"/>
  <c r="C64" i="5"/>
  <c r="C65" i="5"/>
  <c r="C66" i="5"/>
  <c r="C67" i="5"/>
  <c r="C68" i="5"/>
  <c r="C69" i="5"/>
  <c r="C70" i="5"/>
  <c r="C71" i="5"/>
  <c r="C72" i="5"/>
  <c r="C73" i="5"/>
  <c r="C74" i="5"/>
  <c r="C55" i="5"/>
  <c r="C31" i="5"/>
  <c r="C32" i="5"/>
  <c r="C33" i="5"/>
  <c r="C34" i="5"/>
  <c r="C35" i="5"/>
  <c r="C36" i="5"/>
  <c r="C37" i="5"/>
  <c r="C38" i="5"/>
  <c r="C39" i="5"/>
  <c r="C40" i="5"/>
  <c r="C41" i="5"/>
  <c r="C42" i="5"/>
  <c r="C43" i="5"/>
  <c r="C44" i="5"/>
  <c r="C45" i="5"/>
  <c r="C46" i="5"/>
  <c r="C47" i="5"/>
  <c r="C48" i="5"/>
  <c r="C49" i="5"/>
  <c r="C30" i="5"/>
  <c r="C6" i="5"/>
  <c r="C7" i="5"/>
  <c r="C8" i="5"/>
  <c r="C9" i="5"/>
  <c r="C10" i="5"/>
  <c r="C11" i="5"/>
  <c r="C12" i="5"/>
  <c r="C13" i="5"/>
  <c r="C14" i="5"/>
  <c r="C15" i="5"/>
  <c r="C16" i="5"/>
  <c r="C17" i="5"/>
  <c r="C18" i="5"/>
  <c r="C19" i="5"/>
  <c r="C20" i="5"/>
  <c r="C21" i="5"/>
  <c r="C22" i="5"/>
  <c r="C23" i="5"/>
  <c r="C24" i="5"/>
  <c r="C5" i="5"/>
  <c r="C402" i="5"/>
  <c r="C403" i="5"/>
  <c r="C404" i="5"/>
  <c r="C405" i="5"/>
  <c r="C406" i="5"/>
  <c r="C407" i="5"/>
  <c r="C408" i="5"/>
  <c r="C409" i="5"/>
  <c r="C410" i="5"/>
  <c r="C411" i="5"/>
  <c r="C412" i="5"/>
  <c r="C413" i="5"/>
  <c r="C414" i="5"/>
  <c r="C415" i="5"/>
  <c r="C416" i="5"/>
  <c r="C417" i="5"/>
  <c r="C418" i="5"/>
  <c r="C419" i="5"/>
  <c r="C420" i="5"/>
  <c r="C401" i="5"/>
  <c r="C20" i="3"/>
  <c r="C21" i="3"/>
  <c r="C22" i="3"/>
  <c r="C23" i="3"/>
  <c r="C24" i="3"/>
  <c r="C25" i="3"/>
  <c r="C26" i="3"/>
  <c r="C27" i="3"/>
  <c r="C28" i="3"/>
  <c r="C19" i="3"/>
  <c r="C35" i="3"/>
  <c r="C36" i="3"/>
  <c r="C37" i="3"/>
  <c r="C38" i="3"/>
  <c r="C39" i="3"/>
  <c r="C40" i="3"/>
  <c r="C41" i="3"/>
  <c r="C42" i="3"/>
  <c r="C43" i="3"/>
  <c r="C34" i="3"/>
  <c r="C50" i="3"/>
  <c r="C51" i="3"/>
  <c r="C52" i="3"/>
  <c r="C53" i="3"/>
  <c r="C54" i="3"/>
  <c r="C55" i="3"/>
  <c r="C56" i="3"/>
  <c r="C57" i="3"/>
  <c r="C58" i="3"/>
  <c r="C49" i="3"/>
  <c r="C65" i="3"/>
  <c r="C66" i="3"/>
  <c r="C67" i="3"/>
  <c r="C68" i="3"/>
  <c r="C69" i="3"/>
  <c r="C70" i="3"/>
  <c r="C71" i="3"/>
  <c r="C72" i="3"/>
  <c r="C73" i="3"/>
  <c r="C64" i="3"/>
  <c r="C89" i="3"/>
  <c r="C90" i="3" s="1"/>
  <c r="C5" i="3"/>
  <c r="C6" i="3"/>
  <c r="C7" i="3"/>
  <c r="C8" i="3"/>
  <c r="C9" i="3"/>
  <c r="C10" i="3"/>
  <c r="C11" i="3"/>
  <c r="C12" i="3"/>
  <c r="C13" i="3"/>
  <c r="C4" i="3"/>
  <c r="C54" i="2"/>
  <c r="C55" i="2"/>
  <c r="C56" i="2"/>
  <c r="C57" i="2"/>
  <c r="C53" i="2"/>
  <c r="C44" i="2"/>
  <c r="C45" i="2"/>
  <c r="C46" i="2"/>
  <c r="C47" i="2"/>
  <c r="C43" i="2"/>
  <c r="C12" i="2"/>
  <c r="C13" i="2"/>
  <c r="C11" i="6"/>
  <c r="J26" i="1" s="1"/>
  <c r="L26" i="1" s="1"/>
  <c r="C397" i="5" l="1"/>
  <c r="C422" i="5"/>
  <c r="C76" i="5"/>
  <c r="C250" i="5"/>
  <c r="C421" i="5"/>
  <c r="C396" i="5"/>
  <c r="C251" i="5"/>
  <c r="C225" i="5"/>
  <c r="C200" i="5"/>
  <c r="C126" i="5"/>
  <c r="C14" i="2"/>
  <c r="C372" i="5"/>
  <c r="C371" i="5"/>
  <c r="C346" i="5"/>
  <c r="C347" i="5"/>
  <c r="C324" i="5"/>
  <c r="C323" i="5"/>
  <c r="C275" i="5"/>
  <c r="C299" i="5"/>
  <c r="C298" i="5"/>
  <c r="C276" i="5"/>
  <c r="C226" i="5"/>
  <c r="C201" i="5"/>
  <c r="C176" i="5"/>
  <c r="C175" i="5"/>
  <c r="C150" i="5"/>
  <c r="C151" i="5"/>
  <c r="C125" i="5"/>
  <c r="C101" i="5"/>
  <c r="C100" i="5"/>
  <c r="C75" i="5"/>
  <c r="C51" i="5"/>
  <c r="C50" i="5"/>
  <c r="C26" i="5"/>
  <c r="C25" i="5"/>
  <c r="C15" i="3"/>
  <c r="C14" i="3"/>
  <c r="C58" i="2"/>
  <c r="C59" i="2"/>
  <c r="C49" i="2"/>
  <c r="C48" i="2"/>
  <c r="C15" i="2"/>
  <c r="C37" i="2"/>
  <c r="C38" i="2" s="1"/>
  <c r="C30" i="3"/>
  <c r="C33" i="4"/>
  <c r="C34" i="4" s="1"/>
  <c r="C116" i="4"/>
  <c r="C117" i="4" s="1"/>
  <c r="C16" i="4"/>
  <c r="C17" i="4" s="1"/>
  <c r="C131" i="4"/>
  <c r="C132" i="4" s="1"/>
  <c r="K16" i="5"/>
  <c r="C149" i="4" l="1"/>
  <c r="C75" i="3"/>
  <c r="C74" i="3"/>
  <c r="C60" i="3"/>
  <c r="C59" i="3"/>
  <c r="C29" i="3"/>
  <c r="C45" i="3"/>
  <c r="C44" i="3"/>
  <c r="K26" i="1" l="1"/>
  <c r="C146" i="4" l="1"/>
  <c r="C147" i="4" s="1"/>
  <c r="C67" i="2" l="1"/>
  <c r="C63" i="2"/>
  <c r="D73" i="2" l="1"/>
  <c r="J24" i="1" l="1"/>
  <c r="L24" i="1" s="1"/>
  <c r="J22" i="1"/>
  <c r="L22" i="1" l="1"/>
  <c r="K24" i="1"/>
  <c r="K22" i="1"/>
  <c r="C92" i="3"/>
  <c r="J23" i="1" s="1"/>
  <c r="L23" i="1" s="1"/>
  <c r="K23" i="1" l="1"/>
  <c r="C424" i="5" l="1"/>
  <c r="J25" i="1" s="1"/>
  <c r="L25" i="1" l="1"/>
  <c r="J28" i="1"/>
  <c r="K25" i="1"/>
  <c r="K28" i="1" s="1"/>
</calcChain>
</file>

<file path=xl/sharedStrings.xml><?xml version="1.0" encoding="utf-8"?>
<sst xmlns="http://schemas.openxmlformats.org/spreadsheetml/2006/main" count="982" uniqueCount="872">
  <si>
    <t>EUROPEAN COLLEGE OF SMALL RUMINANT HEALTH MANAGEMENT</t>
  </si>
  <si>
    <t>Name of Diplomate</t>
  </si>
  <si>
    <t>Address</t>
  </si>
  <si>
    <t>E-mail</t>
  </si>
  <si>
    <t>Month/Year of acceptance in the College</t>
  </si>
  <si>
    <t>RECAPITULATION OF ACTIVITIES DURING EVALUATION PERIOD</t>
  </si>
  <si>
    <t>SECTION TOTAL</t>
  </si>
  <si>
    <t>List of keynote lectures with bibliographical details of proceedings</t>
  </si>
  <si>
    <t>Training activity</t>
  </si>
  <si>
    <t xml:space="preserve">Total points </t>
  </si>
  <si>
    <t>Total points</t>
  </si>
  <si>
    <t>Number of case reports</t>
  </si>
  <si>
    <t>Total oral presentations</t>
  </si>
  <si>
    <t>List of articles as the 1st, 2nd or last author with full bibliographical details</t>
  </si>
  <si>
    <t>Actual number of points</t>
  </si>
  <si>
    <t>Number of points included in the recertification procedure</t>
  </si>
  <si>
    <t>1. Active participation and contribution in the affairs of the College</t>
  </si>
  <si>
    <t>2. Professional development</t>
  </si>
  <si>
    <t>4. Publications and presentations</t>
  </si>
  <si>
    <t xml:space="preserve">5. Clinical activities </t>
  </si>
  <si>
    <t>Credential Committee</t>
  </si>
  <si>
    <t>Education Committee</t>
  </si>
  <si>
    <t>Disciplinary Committee</t>
  </si>
  <si>
    <t>Nomination Committee</t>
  </si>
  <si>
    <t>Total number of committees</t>
  </si>
  <si>
    <t>Total number of AGMs</t>
  </si>
  <si>
    <t>Total number of exams</t>
  </si>
  <si>
    <t>List of AGMs that have been attended (City, Country, Year)</t>
  </si>
  <si>
    <t>Total number of ISVC or ICG</t>
  </si>
  <si>
    <t>2.vi. Attendance in continuing education programs related to the speciality (e.g. webinars) (2 points per hour)</t>
  </si>
  <si>
    <t>Total number of conferences</t>
  </si>
  <si>
    <t>Total number of CPDs</t>
  </si>
  <si>
    <t>Total number of ECSRHM conferences</t>
  </si>
  <si>
    <t>List of ECSRHM CPDs that have been attended during the evaluation period</t>
  </si>
  <si>
    <t>Number of hours of training</t>
  </si>
  <si>
    <t>Total number of hours of training</t>
  </si>
  <si>
    <t>Total number of hours</t>
  </si>
  <si>
    <t>Total number of publications</t>
  </si>
  <si>
    <t>Total number of meetings</t>
  </si>
  <si>
    <t>Total number of review articles and book chapters</t>
  </si>
  <si>
    <t>Total number of reviews</t>
  </si>
  <si>
    <t>Total number of review articles</t>
  </si>
  <si>
    <t>Total number of editing activities</t>
  </si>
  <si>
    <t xml:space="preserve">Total number of keynote lectures </t>
  </si>
  <si>
    <t>Total number of presentations</t>
  </si>
  <si>
    <t>Total number of keynote lectures</t>
  </si>
  <si>
    <t>Total number of posters</t>
  </si>
  <si>
    <t>Total number of oral presentations</t>
  </si>
  <si>
    <r>
      <t xml:space="preserve">List of articles as </t>
    </r>
    <r>
      <rPr>
        <b/>
        <u/>
        <sz val="11"/>
        <color rgb="FF000000"/>
        <rFont val="Calibri"/>
        <family val="2"/>
        <charset val="238"/>
        <scheme val="minor"/>
      </rPr>
      <t>not</t>
    </r>
    <r>
      <rPr>
        <sz val="11"/>
        <color rgb="FF000000"/>
        <rFont val="Calibri"/>
        <family val="2"/>
        <charset val="238"/>
        <scheme val="minor"/>
      </rPr>
      <t xml:space="preserve"> the</t>
    </r>
    <r>
      <rPr>
        <b/>
        <sz val="11"/>
        <color rgb="FF000000"/>
        <rFont val="Calibri"/>
        <family val="2"/>
        <charset val="238"/>
        <scheme val="minor"/>
      </rPr>
      <t xml:space="preserve"> </t>
    </r>
    <r>
      <rPr>
        <sz val="11"/>
        <color rgb="FF000000"/>
        <rFont val="Calibri"/>
        <family val="2"/>
        <charset val="238"/>
        <scheme val="minor"/>
      </rPr>
      <t>1st, 2nd or last author with full bibliographical details</t>
    </r>
  </si>
  <si>
    <r>
      <t xml:space="preserve">List of </t>
    </r>
    <r>
      <rPr>
        <b/>
        <u/>
        <sz val="11"/>
        <color rgb="FF000000"/>
        <rFont val="Calibri"/>
        <family val="2"/>
        <charset val="238"/>
        <scheme val="minor"/>
      </rPr>
      <t>posters</t>
    </r>
    <r>
      <rPr>
        <sz val="11"/>
        <color rgb="FF000000"/>
        <rFont val="Calibri"/>
        <family val="2"/>
        <charset val="238"/>
        <scheme val="minor"/>
      </rPr>
      <t xml:space="preserve"> with bibliographical details of proceedings</t>
    </r>
  </si>
  <si>
    <t>List of programs that have been attended during the evaluation period</t>
  </si>
  <si>
    <t>3. Dissemination of knowledge</t>
  </si>
  <si>
    <r>
      <t xml:space="preserve">List of </t>
    </r>
    <r>
      <rPr>
        <b/>
        <u/>
        <sz val="11"/>
        <color rgb="FF000000"/>
        <rFont val="Calibri"/>
        <family val="2"/>
        <charset val="238"/>
        <scheme val="minor"/>
      </rPr>
      <t>oral presentations</t>
    </r>
    <r>
      <rPr>
        <sz val="11"/>
        <color rgb="FF000000"/>
        <rFont val="Calibri"/>
        <family val="2"/>
        <charset val="238"/>
        <scheme val="minor"/>
      </rPr>
      <t xml:space="preserve"> with bibliographical details of proceedings</t>
    </r>
  </si>
  <si>
    <t>Number of essay questions submited</t>
  </si>
  <si>
    <t>Number of multiple choice questions submited</t>
  </si>
  <si>
    <r>
      <t>List of articles as</t>
    </r>
    <r>
      <rPr>
        <b/>
        <sz val="11"/>
        <color rgb="FF000000"/>
        <rFont val="Calibri"/>
        <family val="2"/>
        <charset val="238"/>
        <scheme val="minor"/>
      </rPr>
      <t xml:space="preserve"> </t>
    </r>
    <r>
      <rPr>
        <b/>
        <u/>
        <sz val="11"/>
        <color rgb="FF000000"/>
        <rFont val="Calibri"/>
        <family val="2"/>
        <charset val="238"/>
        <scheme val="minor"/>
      </rPr>
      <t>not</t>
    </r>
    <r>
      <rPr>
        <sz val="11"/>
        <color rgb="FF000000"/>
        <rFont val="Calibri"/>
        <family val="2"/>
        <charset val="238"/>
        <scheme val="minor"/>
      </rPr>
      <t xml:space="preserve"> the 1st, 2nd or last author with full bibliographical details</t>
    </r>
  </si>
  <si>
    <t>List of articles with full bibliographical details. If not originally in English please translate the title into English</t>
  </si>
  <si>
    <t>List of edited publications with full bibliographical details. If not originally in English please translate the title into English</t>
  </si>
  <si>
    <t>List of keynote lectures and presentations with bibliographical details of proceedings</t>
  </si>
  <si>
    <t>Number of weeks of training</t>
  </si>
  <si>
    <t>added to the Word file - guidelines</t>
  </si>
  <si>
    <t>List of examinations in which the Diplomate participated as an Observer (City, Country, Date)</t>
  </si>
  <si>
    <t>List of examinations in which the Diplomate participated as an Invigilator (City, Country, Date)</t>
  </si>
  <si>
    <t>List of committees with participation for a full-term (choose YES next to the right Committee(s))</t>
  </si>
  <si>
    <t>Section 2. Professional development</t>
  </si>
  <si>
    <t xml:space="preserve">Section 1. Active participation and contribution in the affairs of the College </t>
  </si>
  <si>
    <t>Section 3. Dissemination of knowledge</t>
  </si>
  <si>
    <t>Number of years of supervision (integer between 1 and 5 allowed)</t>
  </si>
  <si>
    <t>Section 4. Publications and presentations</t>
  </si>
  <si>
    <t>Section 5. Clinical activities</t>
  </si>
  <si>
    <t xml:space="preserve">Give a maximum of 10 high-quality case reports. Each case report would receive 2 points with a maximum of 20 points for this section </t>
  </si>
  <si>
    <t>Number of points</t>
  </si>
  <si>
    <t>Total number of vet-years</t>
  </si>
  <si>
    <t>Total number of offer-weeks</t>
  </si>
  <si>
    <t>TOTAL:</t>
  </si>
  <si>
    <t xml:space="preserve">1.v. Submission of multiple choice examination questions </t>
  </si>
  <si>
    <t>Please note that all impact factors need to apply to the time of publication, not recertification!</t>
  </si>
  <si>
    <t>List of ISVCs or IGCs that have been attended during the evaluation period (Name of the conference, City, Country, Date e.g. 10th International Sheep Veterinary Congress, Sevilla, Spain, 6-10.03.2023)</t>
  </si>
  <si>
    <t>List of conferences that have been attended during the evaluation period (Name of the conference, City, Country, Date)</t>
  </si>
  <si>
    <t>List of scientific boards (Name of the conference, City, Country, Date)</t>
  </si>
  <si>
    <t>List of review activities that have been completed during the evaluation period (Year, Name of the journal)</t>
  </si>
  <si>
    <t>Country</t>
  </si>
  <si>
    <t>Street</t>
  </si>
  <si>
    <t>Institution</t>
  </si>
  <si>
    <t>City and zip code</t>
  </si>
  <si>
    <t>Minimum</t>
  </si>
  <si>
    <t>Maximum</t>
  </si>
  <si>
    <t>Name(s) and surname of a veterinarian</t>
  </si>
  <si>
    <t>Comment to results</t>
  </si>
  <si>
    <t>Short description of the activities</t>
  </si>
  <si>
    <t>Number of points to be filled in by the Credentials Committee (maximum 5 points)</t>
  </si>
  <si>
    <t xml:space="preserve">The case reports have to be sent as pdf files (1 report in 1 file) together with the reaccreditation template. </t>
  </si>
  <si>
    <t xml:space="preserve">1.vi. Submission of essay (short or long) examination questions </t>
  </si>
  <si>
    <t>date:</t>
  </si>
  <si>
    <t>Decision of the Credentials Committee:</t>
  </si>
  <si>
    <t>1.i. Presence in Annual General Meetings held during the five-year period (2 points for each AGM)</t>
  </si>
  <si>
    <t>1.ii. Participation in committees provided by the bylaws of the College (full-term) (20 points for each committee)</t>
  </si>
  <si>
    <t>Declaration of payment of annual subscriptions:</t>
  </si>
  <si>
    <t xml:space="preserve">2.i. Attendance at the International Sheep or Goat Veterinary Congresses (ISVC or ICG) (5 points for the congress) </t>
  </si>
  <si>
    <t>2.ii. Attendance at an ECSRHM conference (6 points for the conference)</t>
  </si>
  <si>
    <t>2.iii. Attendance at conferences specifically related to the speciality (3 points for the conference)</t>
  </si>
  <si>
    <t xml:space="preserve">2.iv. Attendance at conferences with &gt;10 hours of lectures related to the speciality (3 points for the conference) </t>
  </si>
  <si>
    <t>2.v. Attendance in the ECSRHM Continuing Professional Development (CPD) (4 points for the CPD)</t>
  </si>
  <si>
    <t>4.ii. Full-length articles in International Refereed Journals with IF &lt;0.7 (2 points for each publication as not the 1st, 2nd or last author)</t>
  </si>
  <si>
    <t>4.ii. Full-length articles in International Refereed Journals with IF &lt;0.7 (5 points for each publication as the 1st, 2nd or last auhtor)</t>
  </si>
  <si>
    <t>4.i. Full-length articles in International Refereed Journals with IF ≥0.7 (5 points for each publication as not the 1st, 2nd or last author)</t>
  </si>
  <si>
    <t>4.i. Full-length articles in International Refereed Journals with IF ≥0.7 (10 points for each publication as the 1st, 2nd or last author)</t>
  </si>
  <si>
    <t>4.iii. Lay publications in non-refereed journals (for farmers, practitioners etc.) (2 points for each publication)</t>
  </si>
  <si>
    <t xml:space="preserve">4.iv. Review paper in a peer-reviewed journal with IF ≥0.7 and book chapter (8 points for each publication) </t>
  </si>
  <si>
    <t xml:space="preserve">4.v. Review paper in a peer-reviewed journal with IF &lt;0.7 (4 points for each publication) </t>
  </si>
  <si>
    <t xml:space="preserve">4.vi. Editing activities such as edited books, chapters or journals (10 points for each activity) </t>
  </si>
  <si>
    <t>4.vii. Plenary/Keynote lectures at ISVC or ICG (5 points for each lecture published in the proceedings)</t>
  </si>
  <si>
    <t>4.viii. Keynote lectures at International conferences related to the speciality (4 points for each lecture published in the proceedings)</t>
  </si>
  <si>
    <t>4.ix. Presentations at ISVC or ICG (3 points for oral presentation, 2 points for poster)</t>
  </si>
  <si>
    <t>4.x. Presentations at other international conferences related to the speciality (2 points for oral presentation, 1 point for poster)</t>
  </si>
  <si>
    <r>
      <t xml:space="preserve">4.xi. Keynote lectures and presentations at </t>
    </r>
    <r>
      <rPr>
        <b/>
        <u/>
        <sz val="14"/>
        <color rgb="FF0070C0"/>
        <rFont val="Calibri"/>
        <family val="2"/>
        <charset val="238"/>
        <scheme val="minor"/>
      </rPr>
      <t>national</t>
    </r>
    <r>
      <rPr>
        <b/>
        <sz val="14"/>
        <color rgb="FF0070C0"/>
        <rFont val="Calibri"/>
        <family val="2"/>
        <charset val="238"/>
        <scheme val="minor"/>
      </rPr>
      <t xml:space="preserve"> conferences related to the speciality (1 point for each presentation)</t>
    </r>
  </si>
  <si>
    <t>4.xii. Review activities in peer-reviewed journals (1 point for each review)</t>
  </si>
  <si>
    <t>4.xiii. Participation in the scientific boards of international or national meetings related to the specialty, e.g. ISVC, ICG, ECSRHM (1 point for each meeting)</t>
  </si>
  <si>
    <r>
      <t xml:space="preserve">1.iv. Participation in the examination as </t>
    </r>
    <r>
      <rPr>
        <b/>
        <u/>
        <sz val="14"/>
        <color rgb="FF0070C0"/>
        <rFont val="Calibri"/>
        <family val="2"/>
        <charset val="238"/>
        <scheme val="minor"/>
      </rPr>
      <t>an Invigilator</t>
    </r>
    <r>
      <rPr>
        <b/>
        <sz val="14"/>
        <color rgb="FF0070C0"/>
        <rFont val="Calibri"/>
        <family val="2"/>
        <charset val="238"/>
        <scheme val="minor"/>
      </rPr>
      <t xml:space="preserve"> appointed by the College (4 points for each examination)</t>
    </r>
  </si>
  <si>
    <r>
      <t xml:space="preserve">1.iii. Participation in the examination as </t>
    </r>
    <r>
      <rPr>
        <b/>
        <u/>
        <sz val="14"/>
        <color rgb="FF0070C0"/>
        <rFont val="Calibri"/>
        <family val="2"/>
        <charset val="238"/>
        <scheme val="minor"/>
      </rPr>
      <t>an Observer</t>
    </r>
    <r>
      <rPr>
        <b/>
        <sz val="14"/>
        <color rgb="FF0070C0"/>
        <rFont val="Calibri"/>
        <family val="2"/>
        <charset val="238"/>
        <scheme val="minor"/>
      </rPr>
      <t xml:space="preserve"> appointed by the College (5 points for each examination)</t>
    </r>
  </si>
  <si>
    <t>Please, use the ECSRHM CASE REPORT TEMPLATE</t>
  </si>
  <si>
    <t>RECERTIFICATION PROCEDURE</t>
  </si>
  <si>
    <t>1.vii. Other activities important for the College, certified by the Board</t>
  </si>
  <si>
    <t xml:space="preserve">Afghanistan </t>
  </si>
  <si>
    <t>AF</t>
  </si>
  <si>
    <t>+93</t>
  </si>
  <si>
    <t xml:space="preserve">Albania </t>
  </si>
  <si>
    <t>AL</t>
  </si>
  <si>
    <t>+355</t>
  </si>
  <si>
    <t xml:space="preserve">Algeria </t>
  </si>
  <si>
    <t>DZ</t>
  </si>
  <si>
    <t>+213</t>
  </si>
  <si>
    <t>American Samoa</t>
  </si>
  <si>
    <t>AS</t>
  </si>
  <si>
    <t>+1-684</t>
  </si>
  <si>
    <t>AD</t>
  </si>
  <si>
    <t>+376</t>
  </si>
  <si>
    <t>Angola</t>
  </si>
  <si>
    <t>AO</t>
  </si>
  <si>
    <t>+244</t>
  </si>
  <si>
    <t xml:space="preserve">Anguilla </t>
  </si>
  <si>
    <t>AI</t>
  </si>
  <si>
    <t>+1-264</t>
  </si>
  <si>
    <t>Antarctica</t>
  </si>
  <si>
    <t>AQ</t>
  </si>
  <si>
    <t>+672</t>
  </si>
  <si>
    <t>Antigua and Barbuda</t>
  </si>
  <si>
    <t>AG</t>
  </si>
  <si>
    <t>+1-268</t>
  </si>
  <si>
    <t xml:space="preserve">Argentina </t>
  </si>
  <si>
    <t>AR</t>
  </si>
  <si>
    <t>+54</t>
  </si>
  <si>
    <t>Armenia</t>
  </si>
  <si>
    <t>AM</t>
  </si>
  <si>
    <t>+374</t>
  </si>
  <si>
    <t>Aruba</t>
  </si>
  <si>
    <t>AW</t>
  </si>
  <si>
    <t>+297</t>
  </si>
  <si>
    <t>Australia</t>
  </si>
  <si>
    <t>AU</t>
  </si>
  <si>
    <t>+61</t>
  </si>
  <si>
    <t>Austria</t>
  </si>
  <si>
    <t>AT</t>
  </si>
  <si>
    <t>+43</t>
  </si>
  <si>
    <t>AZ</t>
  </si>
  <si>
    <t>+994</t>
  </si>
  <si>
    <t>BS</t>
  </si>
  <si>
    <t>+1-242</t>
  </si>
  <si>
    <t>BH</t>
  </si>
  <si>
    <t>+973</t>
  </si>
  <si>
    <t>BD</t>
  </si>
  <si>
    <t>+880</t>
  </si>
  <si>
    <t xml:space="preserve">Barbados </t>
  </si>
  <si>
    <t>BB</t>
  </si>
  <si>
    <t>+1-246</t>
  </si>
  <si>
    <t>BY</t>
  </si>
  <si>
    <t>+375</t>
  </si>
  <si>
    <t xml:space="preserve">Belgium </t>
  </si>
  <si>
    <t>BE</t>
  </si>
  <si>
    <t>+32</t>
  </si>
  <si>
    <t>BZ</t>
  </si>
  <si>
    <t>+501</t>
  </si>
  <si>
    <t>BJ</t>
  </si>
  <si>
    <t>+229</t>
  </si>
  <si>
    <t xml:space="preserve">Bermuda </t>
  </si>
  <si>
    <t>BM</t>
  </si>
  <si>
    <t>+1-441</t>
  </si>
  <si>
    <t>Bhutan, Kingdom of</t>
  </si>
  <si>
    <t>BT</t>
  </si>
  <si>
    <t>+975</t>
  </si>
  <si>
    <t xml:space="preserve">Bolivia </t>
  </si>
  <si>
    <t>BO</t>
  </si>
  <si>
    <t>+591</t>
  </si>
  <si>
    <t xml:space="preserve">Bosnia and Herzegovina </t>
  </si>
  <si>
    <t>BA</t>
  </si>
  <si>
    <t>+387</t>
  </si>
  <si>
    <t>BW</t>
  </si>
  <si>
    <t>+267</t>
  </si>
  <si>
    <t>BV</t>
  </si>
  <si>
    <t xml:space="preserve">Brazil </t>
  </si>
  <si>
    <t>BR</t>
  </si>
  <si>
    <t>+55</t>
  </si>
  <si>
    <t>IO</t>
  </si>
  <si>
    <t>BN</t>
  </si>
  <si>
    <t>+673</t>
  </si>
  <si>
    <t xml:space="preserve">Bulgaria </t>
  </si>
  <si>
    <t>BG</t>
  </si>
  <si>
    <t>+359</t>
  </si>
  <si>
    <t>BF</t>
  </si>
  <si>
    <t>+226</t>
  </si>
  <si>
    <t>BI</t>
  </si>
  <si>
    <t>+257</t>
  </si>
  <si>
    <t>KH</t>
  </si>
  <si>
    <t>+855</t>
  </si>
  <si>
    <t>CM</t>
  </si>
  <si>
    <t>+237</t>
  </si>
  <si>
    <t xml:space="preserve">Canada </t>
  </si>
  <si>
    <t>CA</t>
  </si>
  <si>
    <t>+1</t>
  </si>
  <si>
    <t xml:space="preserve">Cape Verde </t>
  </si>
  <si>
    <t>CV</t>
  </si>
  <si>
    <t>+238</t>
  </si>
  <si>
    <t xml:space="preserve">Cayman Islands </t>
  </si>
  <si>
    <t>KY</t>
  </si>
  <si>
    <t>+1-345</t>
  </si>
  <si>
    <t xml:space="preserve">Central African Republic </t>
  </si>
  <si>
    <t>CF</t>
  </si>
  <si>
    <t>+236</t>
  </si>
  <si>
    <t xml:space="preserve">Chad </t>
  </si>
  <si>
    <t>TD</t>
  </si>
  <si>
    <t>+235</t>
  </si>
  <si>
    <t xml:space="preserve">Chile </t>
  </si>
  <si>
    <t>CL</t>
  </si>
  <si>
    <t>+56</t>
  </si>
  <si>
    <t xml:space="preserve">China </t>
  </si>
  <si>
    <t>CN</t>
  </si>
  <si>
    <t>+86</t>
  </si>
  <si>
    <t xml:space="preserve">Christmas Island </t>
  </si>
  <si>
    <t>CX</t>
  </si>
  <si>
    <t>+53</t>
  </si>
  <si>
    <t xml:space="preserve">Cocos (Keeling) Islands </t>
  </si>
  <si>
    <t>CC</t>
  </si>
  <si>
    <t xml:space="preserve">Colombia </t>
  </si>
  <si>
    <t>CO</t>
  </si>
  <si>
    <t>+57</t>
  </si>
  <si>
    <t xml:space="preserve">Comoros, Union of the </t>
  </si>
  <si>
    <t>KM</t>
  </si>
  <si>
    <t>+269</t>
  </si>
  <si>
    <t>CD</t>
  </si>
  <si>
    <t>+243</t>
  </si>
  <si>
    <t>Congo, Republic of the</t>
  </si>
  <si>
    <t>CG</t>
  </si>
  <si>
    <t>+242</t>
  </si>
  <si>
    <t>CK</t>
  </si>
  <si>
    <t>+682</t>
  </si>
  <si>
    <t xml:space="preserve">Costa Rica </t>
  </si>
  <si>
    <t>CR</t>
  </si>
  <si>
    <t>+506</t>
  </si>
  <si>
    <t>CI</t>
  </si>
  <si>
    <t>+225</t>
  </si>
  <si>
    <t>HR</t>
  </si>
  <si>
    <t>+385</t>
  </si>
  <si>
    <t xml:space="preserve">Cuba </t>
  </si>
  <si>
    <t>CU</t>
  </si>
  <si>
    <t xml:space="preserve">Cyprus </t>
  </si>
  <si>
    <t>CY</t>
  </si>
  <si>
    <t>+357</t>
  </si>
  <si>
    <t>Czech Republic</t>
  </si>
  <si>
    <t>CZ</t>
  </si>
  <si>
    <t>+420</t>
  </si>
  <si>
    <t xml:space="preserve">Denmark </t>
  </si>
  <si>
    <t>DK</t>
  </si>
  <si>
    <t>+45</t>
  </si>
  <si>
    <t>DJ</t>
  </si>
  <si>
    <t>+253</t>
  </si>
  <si>
    <t xml:space="preserve">Dominica </t>
  </si>
  <si>
    <t>DM</t>
  </si>
  <si>
    <t>+1-767</t>
  </si>
  <si>
    <t xml:space="preserve">Dominican Republic </t>
  </si>
  <si>
    <t>DO</t>
  </si>
  <si>
    <t xml:space="preserve">+1-809 and +1-829  </t>
  </si>
  <si>
    <t>TP</t>
  </si>
  <si>
    <t>+670</t>
  </si>
  <si>
    <t xml:space="preserve">Ecuador </t>
  </si>
  <si>
    <t>EC</t>
  </si>
  <si>
    <t xml:space="preserve">+593 </t>
  </si>
  <si>
    <t>EG</t>
  </si>
  <si>
    <t>+20</t>
  </si>
  <si>
    <t xml:space="preserve">El Salvador </t>
  </si>
  <si>
    <t>SV</t>
  </si>
  <si>
    <t>+503</t>
  </si>
  <si>
    <t>GQ</t>
  </si>
  <si>
    <t>+240</t>
  </si>
  <si>
    <t>ER</t>
  </si>
  <si>
    <t>+291</t>
  </si>
  <si>
    <t>EE</t>
  </si>
  <si>
    <t>+372</t>
  </si>
  <si>
    <t>ET</t>
  </si>
  <si>
    <t>+251</t>
  </si>
  <si>
    <t>FK</t>
  </si>
  <si>
    <t>+500</t>
  </si>
  <si>
    <t xml:space="preserve">Faroe Islands </t>
  </si>
  <si>
    <t>FO</t>
  </si>
  <si>
    <t>+298</t>
  </si>
  <si>
    <t xml:space="preserve">Fiji </t>
  </si>
  <si>
    <t>FJ</t>
  </si>
  <si>
    <t>+679</t>
  </si>
  <si>
    <t xml:space="preserve">Finland </t>
  </si>
  <si>
    <t>FI</t>
  </si>
  <si>
    <t>+358</t>
  </si>
  <si>
    <t xml:space="preserve">France </t>
  </si>
  <si>
    <t>FR</t>
  </si>
  <si>
    <t>+33</t>
  </si>
  <si>
    <t xml:space="preserve">French Guiana or French Guyana </t>
  </si>
  <si>
    <t>GF</t>
  </si>
  <si>
    <t>+594</t>
  </si>
  <si>
    <t>French Polynesia (Former French Colony of Oceania)</t>
  </si>
  <si>
    <t>PF</t>
  </si>
  <si>
    <t>+689</t>
  </si>
  <si>
    <t xml:space="preserve">French Southern Territories and Antarctic Lands </t>
  </si>
  <si>
    <t>TF</t>
  </si>
  <si>
    <t>GA</t>
  </si>
  <si>
    <t>+241</t>
  </si>
  <si>
    <t xml:space="preserve">Gambia, The </t>
  </si>
  <si>
    <t>GM</t>
  </si>
  <si>
    <t>+220</t>
  </si>
  <si>
    <t>GE</t>
  </si>
  <si>
    <t>+995</t>
  </si>
  <si>
    <t xml:space="preserve">Germany </t>
  </si>
  <si>
    <t>DE</t>
  </si>
  <si>
    <t>+49</t>
  </si>
  <si>
    <t>GH</t>
  </si>
  <si>
    <t>+233</t>
  </si>
  <si>
    <t xml:space="preserve">Gibraltar </t>
  </si>
  <si>
    <t>GI</t>
  </si>
  <si>
    <t>+350</t>
  </si>
  <si>
    <t xml:space="preserve">Great Britain (United Kingdom) </t>
  </si>
  <si>
    <t>GB</t>
  </si>
  <si>
    <t xml:space="preserve">Greece </t>
  </si>
  <si>
    <t>GR</t>
  </si>
  <si>
    <t>+30</t>
  </si>
  <si>
    <t xml:space="preserve">Greenland </t>
  </si>
  <si>
    <t>GL</t>
  </si>
  <si>
    <t>+299</t>
  </si>
  <si>
    <t xml:space="preserve">Grenada </t>
  </si>
  <si>
    <t>GD</t>
  </si>
  <si>
    <t>+1-473</t>
  </si>
  <si>
    <t>Guadeloupe</t>
  </si>
  <si>
    <t>GP</t>
  </si>
  <si>
    <t>+590</t>
  </si>
  <si>
    <t>Guam</t>
  </si>
  <si>
    <t>GU</t>
  </si>
  <si>
    <t>+1-671</t>
  </si>
  <si>
    <t xml:space="preserve">Guatemala </t>
  </si>
  <si>
    <t>GT</t>
  </si>
  <si>
    <t>+502</t>
  </si>
  <si>
    <t>GN</t>
  </si>
  <si>
    <t>+224</t>
  </si>
  <si>
    <t>GW</t>
  </si>
  <si>
    <t>+245</t>
  </si>
  <si>
    <t>GY</t>
  </si>
  <si>
    <t>+592</t>
  </si>
  <si>
    <t xml:space="preserve">Haiti </t>
  </si>
  <si>
    <t>HT</t>
  </si>
  <si>
    <t>+509</t>
  </si>
  <si>
    <t>Heard Island and McDonald Islands (Territory of Australia)</t>
  </si>
  <si>
    <t>HM</t>
  </si>
  <si>
    <t>VA</t>
  </si>
  <si>
    <t xml:space="preserve">Honduras </t>
  </si>
  <si>
    <t>HN</t>
  </si>
  <si>
    <t>+504</t>
  </si>
  <si>
    <t xml:space="preserve">Hong Kong </t>
  </si>
  <si>
    <t>HK</t>
  </si>
  <si>
    <t>+852</t>
  </si>
  <si>
    <t xml:space="preserve">Hungary </t>
  </si>
  <si>
    <t>HU</t>
  </si>
  <si>
    <t>+36</t>
  </si>
  <si>
    <t xml:space="preserve">Iceland </t>
  </si>
  <si>
    <t>IS</t>
  </si>
  <si>
    <t>+354</t>
  </si>
  <si>
    <t xml:space="preserve">India </t>
  </si>
  <si>
    <t>IN</t>
  </si>
  <si>
    <t>+91</t>
  </si>
  <si>
    <t>ID</t>
  </si>
  <si>
    <t>+62</t>
  </si>
  <si>
    <t>Iran, Islamic Republic of</t>
  </si>
  <si>
    <t>IR</t>
  </si>
  <si>
    <t>+98</t>
  </si>
  <si>
    <t xml:space="preserve">Iraq </t>
  </si>
  <si>
    <t>IQ</t>
  </si>
  <si>
    <t>+964</t>
  </si>
  <si>
    <t xml:space="preserve">Ireland </t>
  </si>
  <si>
    <t>IE</t>
  </si>
  <si>
    <t>+353</t>
  </si>
  <si>
    <t xml:space="preserve">Israel </t>
  </si>
  <si>
    <t>IL</t>
  </si>
  <si>
    <t>+972</t>
  </si>
  <si>
    <t xml:space="preserve">Italy </t>
  </si>
  <si>
    <t>IT</t>
  </si>
  <si>
    <t>+39</t>
  </si>
  <si>
    <t xml:space="preserve">Jamaica </t>
  </si>
  <si>
    <t>JM</t>
  </si>
  <si>
    <t>+1-876</t>
  </si>
  <si>
    <t xml:space="preserve">Japan </t>
  </si>
  <si>
    <t>JP</t>
  </si>
  <si>
    <t>+81</t>
  </si>
  <si>
    <t>JO</t>
  </si>
  <si>
    <t>+962</t>
  </si>
  <si>
    <t>KZ</t>
  </si>
  <si>
    <t>+7</t>
  </si>
  <si>
    <t>KE</t>
  </si>
  <si>
    <t>+254</t>
  </si>
  <si>
    <t>KI</t>
  </si>
  <si>
    <t>+686</t>
  </si>
  <si>
    <t>Korea, Democratic People's Republic of (North Korea)</t>
  </si>
  <si>
    <t>KP</t>
  </si>
  <si>
    <t>+850</t>
  </si>
  <si>
    <t xml:space="preserve">Korea, Republic of (South Korea) </t>
  </si>
  <si>
    <t>KR</t>
  </si>
  <si>
    <t>+82</t>
  </si>
  <si>
    <t xml:space="preserve">Kuwait </t>
  </si>
  <si>
    <t>KW</t>
  </si>
  <si>
    <t>+965</t>
  </si>
  <si>
    <t>KG</t>
  </si>
  <si>
    <t>+996</t>
  </si>
  <si>
    <t>LA</t>
  </si>
  <si>
    <t>+856</t>
  </si>
  <si>
    <t>LV</t>
  </si>
  <si>
    <t>+371</t>
  </si>
  <si>
    <t xml:space="preserve">Lebanon </t>
  </si>
  <si>
    <t>LB</t>
  </si>
  <si>
    <t>+961</t>
  </si>
  <si>
    <t>LS</t>
  </si>
  <si>
    <t>+266</t>
  </si>
  <si>
    <t xml:space="preserve">Liberia </t>
  </si>
  <si>
    <t>LR</t>
  </si>
  <si>
    <t>+231</t>
  </si>
  <si>
    <t>LY</t>
  </si>
  <si>
    <t>+218</t>
  </si>
  <si>
    <t xml:space="preserve">Liechtenstein </t>
  </si>
  <si>
    <t>LI</t>
  </si>
  <si>
    <t>+423</t>
  </si>
  <si>
    <t>LT</t>
  </si>
  <si>
    <t>+370</t>
  </si>
  <si>
    <t xml:space="preserve">Luxembourg </t>
  </si>
  <si>
    <t>LU</t>
  </si>
  <si>
    <t>+352</t>
  </si>
  <si>
    <t xml:space="preserve">Macau </t>
  </si>
  <si>
    <t>MO</t>
  </si>
  <si>
    <t>+853</t>
  </si>
  <si>
    <t>MK</t>
  </si>
  <si>
    <t>+389</t>
  </si>
  <si>
    <t>MG</t>
  </si>
  <si>
    <t>+261</t>
  </si>
  <si>
    <t>MW</t>
  </si>
  <si>
    <t>+265</t>
  </si>
  <si>
    <t xml:space="preserve">Malaysia </t>
  </si>
  <si>
    <t>MY</t>
  </si>
  <si>
    <t>+60</t>
  </si>
  <si>
    <t xml:space="preserve">Maldives </t>
  </si>
  <si>
    <t>MV</t>
  </si>
  <si>
    <t>+960</t>
  </si>
  <si>
    <t>ML</t>
  </si>
  <si>
    <t>+223</t>
  </si>
  <si>
    <t xml:space="preserve">Malta </t>
  </si>
  <si>
    <t>MT</t>
  </si>
  <si>
    <t>+356</t>
  </si>
  <si>
    <t>MH</t>
  </si>
  <si>
    <t>+692</t>
  </si>
  <si>
    <t>MQ</t>
  </si>
  <si>
    <t>+596</t>
  </si>
  <si>
    <t xml:space="preserve">Mauritania </t>
  </si>
  <si>
    <t>MR</t>
  </si>
  <si>
    <t>+222</t>
  </si>
  <si>
    <t xml:space="preserve">Mauritius </t>
  </si>
  <si>
    <t>MU</t>
  </si>
  <si>
    <t>+230</t>
  </si>
  <si>
    <t>YT</t>
  </si>
  <si>
    <t xml:space="preserve">Mexico </t>
  </si>
  <si>
    <t>MX</t>
  </si>
  <si>
    <t>+52</t>
  </si>
  <si>
    <t>FM</t>
  </si>
  <si>
    <t>+691</t>
  </si>
  <si>
    <t>Moldova, Republic of</t>
  </si>
  <si>
    <t>MD</t>
  </si>
  <si>
    <t>+373</t>
  </si>
  <si>
    <t>Monaco, Principality of</t>
  </si>
  <si>
    <t>MC</t>
  </si>
  <si>
    <t>+377</t>
  </si>
  <si>
    <t>MN</t>
  </si>
  <si>
    <t>+976</t>
  </si>
  <si>
    <t xml:space="preserve">Montserrat </t>
  </si>
  <si>
    <t>MS</t>
  </si>
  <si>
    <t>+1-664</t>
  </si>
  <si>
    <t xml:space="preserve">Morocco </t>
  </si>
  <si>
    <t>MA</t>
  </si>
  <si>
    <t>+212</t>
  </si>
  <si>
    <t>MZ</t>
  </si>
  <si>
    <t>+258</t>
  </si>
  <si>
    <t>MM</t>
  </si>
  <si>
    <t>+95</t>
  </si>
  <si>
    <t>NA</t>
  </si>
  <si>
    <t>+264</t>
  </si>
  <si>
    <t>NR</t>
  </si>
  <si>
    <t>+674</t>
  </si>
  <si>
    <t xml:space="preserve">Nepal </t>
  </si>
  <si>
    <t>NP</t>
  </si>
  <si>
    <t>+977</t>
  </si>
  <si>
    <t xml:space="preserve">Netherlands </t>
  </si>
  <si>
    <t>NL</t>
  </si>
  <si>
    <t>+31</t>
  </si>
  <si>
    <t>AN</t>
  </si>
  <si>
    <t>+599</t>
  </si>
  <si>
    <t xml:space="preserve">New Caledonia </t>
  </si>
  <si>
    <t>NC</t>
  </si>
  <si>
    <t>+687</t>
  </si>
  <si>
    <t xml:space="preserve">New Zealand (Aotearoa) </t>
  </si>
  <si>
    <t>NZ</t>
  </si>
  <si>
    <t>+64</t>
  </si>
  <si>
    <t xml:space="preserve">Nicaragua </t>
  </si>
  <si>
    <t>NI</t>
  </si>
  <si>
    <t>+505</t>
  </si>
  <si>
    <t xml:space="preserve">Niger </t>
  </si>
  <si>
    <t>NE</t>
  </si>
  <si>
    <t>+227</t>
  </si>
  <si>
    <t xml:space="preserve">Nigeria </t>
  </si>
  <si>
    <t>NG</t>
  </si>
  <si>
    <t>+234</t>
  </si>
  <si>
    <t>NU</t>
  </si>
  <si>
    <t>+683</t>
  </si>
  <si>
    <t xml:space="preserve">Norfolk Island </t>
  </si>
  <si>
    <t>NF</t>
  </si>
  <si>
    <t>MP</t>
  </si>
  <si>
    <t>+1-670</t>
  </si>
  <si>
    <t xml:space="preserve">Norway </t>
  </si>
  <si>
    <t>NO</t>
  </si>
  <si>
    <t>+47</t>
  </si>
  <si>
    <t>OM</t>
  </si>
  <si>
    <t>+968</t>
  </si>
  <si>
    <t>PK</t>
  </si>
  <si>
    <t>+92</t>
  </si>
  <si>
    <t>PW</t>
  </si>
  <si>
    <t>+680</t>
  </si>
  <si>
    <t>PS</t>
  </si>
  <si>
    <t>+970</t>
  </si>
  <si>
    <t xml:space="preserve">Panama </t>
  </si>
  <si>
    <t>PA</t>
  </si>
  <si>
    <t>+507</t>
  </si>
  <si>
    <t>PG</t>
  </si>
  <si>
    <t>+675</t>
  </si>
  <si>
    <t xml:space="preserve">Paraguay </t>
  </si>
  <si>
    <t>PY</t>
  </si>
  <si>
    <t>+595</t>
  </si>
  <si>
    <t xml:space="preserve">Peru </t>
  </si>
  <si>
    <t>PE</t>
  </si>
  <si>
    <t>+51</t>
  </si>
  <si>
    <t xml:space="preserve">Philippines </t>
  </si>
  <si>
    <t>PH</t>
  </si>
  <si>
    <t>+63</t>
  </si>
  <si>
    <t>Pitcairn Island</t>
  </si>
  <si>
    <t>PN</t>
  </si>
  <si>
    <t xml:space="preserve">Poland </t>
  </si>
  <si>
    <t>PL</t>
  </si>
  <si>
    <t>+48</t>
  </si>
  <si>
    <t xml:space="preserve">Portugal </t>
  </si>
  <si>
    <t>PT</t>
  </si>
  <si>
    <t>+351</t>
  </si>
  <si>
    <t xml:space="preserve">Puerto Rico </t>
  </si>
  <si>
    <t>PR</t>
  </si>
  <si>
    <t>+1-787 or +1-939</t>
  </si>
  <si>
    <t xml:space="preserve">Qatar, State of </t>
  </si>
  <si>
    <t>QA</t>
  </si>
  <si>
    <t xml:space="preserve">+974 </t>
  </si>
  <si>
    <t>RE</t>
  </si>
  <si>
    <t>+262</t>
  </si>
  <si>
    <t xml:space="preserve">Romania </t>
  </si>
  <si>
    <t>RO</t>
  </si>
  <si>
    <t>+40</t>
  </si>
  <si>
    <t>SU</t>
  </si>
  <si>
    <t xml:space="preserve">Russian Federation </t>
  </si>
  <si>
    <t>RU</t>
  </si>
  <si>
    <t>RW</t>
  </si>
  <si>
    <t>+250</t>
  </si>
  <si>
    <t xml:space="preserve">Saint Helena </t>
  </si>
  <si>
    <t>SH</t>
  </si>
  <si>
    <t>+290</t>
  </si>
  <si>
    <t>KN</t>
  </si>
  <si>
    <t>+1-869</t>
  </si>
  <si>
    <t xml:space="preserve">Saint Lucia </t>
  </si>
  <si>
    <t>LC</t>
  </si>
  <si>
    <t>+1-758</t>
  </si>
  <si>
    <t xml:space="preserve">Saint Pierre and Miquelon </t>
  </si>
  <si>
    <t>PM</t>
  </si>
  <si>
    <t>+508</t>
  </si>
  <si>
    <t xml:space="preserve">Saint Vincent and the Grenadines </t>
  </si>
  <si>
    <t>VC</t>
  </si>
  <si>
    <t>+1-784</t>
  </si>
  <si>
    <t>WS</t>
  </si>
  <si>
    <t>+685</t>
  </si>
  <si>
    <t xml:space="preserve">San Marino </t>
  </si>
  <si>
    <t>SM</t>
  </si>
  <si>
    <t>+378</t>
  </si>
  <si>
    <t xml:space="preserve">Sao Tome and Principe </t>
  </si>
  <si>
    <t>ST</t>
  </si>
  <si>
    <t>+239</t>
  </si>
  <si>
    <t xml:space="preserve">Saudi Arabia </t>
  </si>
  <si>
    <t>SA</t>
  </si>
  <si>
    <t>+966</t>
  </si>
  <si>
    <t>Serbia, Republic of</t>
  </si>
  <si>
    <t>RS</t>
  </si>
  <si>
    <t xml:space="preserve">Senegal </t>
  </si>
  <si>
    <t>SN</t>
  </si>
  <si>
    <t>+221</t>
  </si>
  <si>
    <t xml:space="preserve">Seychelles </t>
  </si>
  <si>
    <t>SC</t>
  </si>
  <si>
    <t>+248</t>
  </si>
  <si>
    <t xml:space="preserve">Sierra Leone </t>
  </si>
  <si>
    <t>SL</t>
  </si>
  <si>
    <t>+232</t>
  </si>
  <si>
    <t xml:space="preserve">Singapore </t>
  </si>
  <si>
    <t>SG</t>
  </si>
  <si>
    <t>+65</t>
  </si>
  <si>
    <t>Slovakia</t>
  </si>
  <si>
    <t>SK</t>
  </si>
  <si>
    <t>+421</t>
  </si>
  <si>
    <t xml:space="preserve">Slovenia </t>
  </si>
  <si>
    <t>SI</t>
  </si>
  <si>
    <t>+386</t>
  </si>
  <si>
    <t>SB</t>
  </si>
  <si>
    <t>+677</t>
  </si>
  <si>
    <t>SO</t>
  </si>
  <si>
    <t>+252</t>
  </si>
  <si>
    <t>ZA</t>
  </si>
  <si>
    <t>+27</t>
  </si>
  <si>
    <t>South Georgia and the South Sandwich Islands</t>
  </si>
  <si>
    <t>GS</t>
  </si>
  <si>
    <t xml:space="preserve">Spain </t>
  </si>
  <si>
    <t>ES</t>
  </si>
  <si>
    <t>+34</t>
  </si>
  <si>
    <t>LK</t>
  </si>
  <si>
    <t>+94</t>
  </si>
  <si>
    <t>SD</t>
  </si>
  <si>
    <t>+249</t>
  </si>
  <si>
    <t>SR</t>
  </si>
  <si>
    <t>+597</t>
  </si>
  <si>
    <t xml:space="preserve">Svalbard (Spitzbergen) and Jan Mayen Islands </t>
  </si>
  <si>
    <t>SJ</t>
  </si>
  <si>
    <t xml:space="preserve">Swaziland, Kingdom of </t>
  </si>
  <si>
    <t>SZ</t>
  </si>
  <si>
    <t>+268</t>
  </si>
  <si>
    <t xml:space="preserve">Sweden </t>
  </si>
  <si>
    <t>SE</t>
  </si>
  <si>
    <t>+46</t>
  </si>
  <si>
    <t xml:space="preserve">Switzerland </t>
  </si>
  <si>
    <t>CH</t>
  </si>
  <si>
    <t>+41</t>
  </si>
  <si>
    <t>SY</t>
  </si>
  <si>
    <t>+963</t>
  </si>
  <si>
    <t>TW</t>
  </si>
  <si>
    <t>+886</t>
  </si>
  <si>
    <t>TJ</t>
  </si>
  <si>
    <t>+992</t>
  </si>
  <si>
    <t>TZ</t>
  </si>
  <si>
    <t>+255</t>
  </si>
  <si>
    <t>TH</t>
  </si>
  <si>
    <t>+66</t>
  </si>
  <si>
    <t>TG</t>
  </si>
  <si>
    <t xml:space="preserve">Tokelau </t>
  </si>
  <si>
    <t>TK</t>
  </si>
  <si>
    <t>+690</t>
  </si>
  <si>
    <t>TO</t>
  </si>
  <si>
    <t>+676</t>
  </si>
  <si>
    <t xml:space="preserve">Trinidad and Tobago </t>
  </si>
  <si>
    <t>TT</t>
  </si>
  <si>
    <t>+1-868</t>
  </si>
  <si>
    <t xml:space="preserve">Tromelin Island </t>
  </si>
  <si>
    <t>TE</t>
  </si>
  <si>
    <t xml:space="preserve">Tunisia </t>
  </si>
  <si>
    <t>TN</t>
  </si>
  <si>
    <t>+216</t>
  </si>
  <si>
    <t xml:space="preserve">Turkey </t>
  </si>
  <si>
    <t>TR</t>
  </si>
  <si>
    <t>+90</t>
  </si>
  <si>
    <t>TM</t>
  </si>
  <si>
    <t>+993</t>
  </si>
  <si>
    <t xml:space="preserve">Turks and Caicos Islands </t>
  </si>
  <si>
    <t>TC</t>
  </si>
  <si>
    <t>+1-649</t>
  </si>
  <si>
    <t>TV</t>
  </si>
  <si>
    <t>+688</t>
  </si>
  <si>
    <t>Uganda, Republic of</t>
  </si>
  <si>
    <t>UG</t>
  </si>
  <si>
    <t>+256</t>
  </si>
  <si>
    <t>UA</t>
  </si>
  <si>
    <t>+380</t>
  </si>
  <si>
    <t>AE</t>
  </si>
  <si>
    <t>+971</t>
  </si>
  <si>
    <t>United Kingdom (Great Britain / UK)</t>
  </si>
  <si>
    <t>+44</t>
  </si>
  <si>
    <t>US</t>
  </si>
  <si>
    <t xml:space="preserve">United States Minor Outlying Islands </t>
  </si>
  <si>
    <t>UM</t>
  </si>
  <si>
    <t>UY</t>
  </si>
  <si>
    <t>+598</t>
  </si>
  <si>
    <t>UZ</t>
  </si>
  <si>
    <t>+998</t>
  </si>
  <si>
    <t>VU</t>
  </si>
  <si>
    <t>+678</t>
  </si>
  <si>
    <t>+418</t>
  </si>
  <si>
    <t xml:space="preserve">Venezuela </t>
  </si>
  <si>
    <t>VE</t>
  </si>
  <si>
    <t>+58</t>
  </si>
  <si>
    <t xml:space="preserve">Vietnam </t>
  </si>
  <si>
    <t>VN</t>
  </si>
  <si>
    <t>+84</t>
  </si>
  <si>
    <t xml:space="preserve">Virgin Islands, British </t>
  </si>
  <si>
    <t>VI</t>
  </si>
  <si>
    <t>+1-284</t>
  </si>
  <si>
    <t>VQ</t>
  </si>
  <si>
    <t>+1-340</t>
  </si>
  <si>
    <t xml:space="preserve">Wallis and Futuna Islands </t>
  </si>
  <si>
    <t>WF</t>
  </si>
  <si>
    <t>+681</t>
  </si>
  <si>
    <t>EH</t>
  </si>
  <si>
    <t xml:space="preserve">Yemen </t>
  </si>
  <si>
    <t>YE</t>
  </si>
  <si>
    <t>+967</t>
  </si>
  <si>
    <t xml:space="preserve">Yugoslavia </t>
  </si>
  <si>
    <t>YU</t>
  </si>
  <si>
    <t>ZR</t>
  </si>
  <si>
    <t>ZM</t>
  </si>
  <si>
    <t>+260</t>
  </si>
  <si>
    <t>ZW</t>
  </si>
  <si>
    <t>+263</t>
  </si>
  <si>
    <t>United States of America</t>
  </si>
  <si>
    <t>Turkmenistan</t>
  </si>
  <si>
    <t>Ukraine</t>
  </si>
  <si>
    <t xml:space="preserve">Zaire, Democratic Republic of the </t>
  </si>
  <si>
    <t>Tajikistan</t>
  </si>
  <si>
    <t>Tanzania, United Republic of</t>
  </si>
  <si>
    <t>Thailand</t>
  </si>
  <si>
    <t>Togo</t>
  </si>
  <si>
    <t>Tonga, Kingdom of</t>
  </si>
  <si>
    <t>Tuvalu</t>
  </si>
  <si>
    <t xml:space="preserve">United Arab Emirates (UAE) </t>
  </si>
  <si>
    <t>Syria</t>
  </si>
  <si>
    <t>Taiwan</t>
  </si>
  <si>
    <t>Sudan</t>
  </si>
  <si>
    <t>Suriname</t>
  </si>
  <si>
    <t>South Africa</t>
  </si>
  <si>
    <t>Somalia</t>
  </si>
  <si>
    <t>Solomon Islands</t>
  </si>
  <si>
    <t>Saint Kitts and Nevis</t>
  </si>
  <si>
    <t>Rwanda</t>
  </si>
  <si>
    <t>Russia</t>
  </si>
  <si>
    <t>Reunion</t>
  </si>
  <si>
    <t>Papua New Guinea</t>
  </si>
  <si>
    <t>Palestinian State</t>
  </si>
  <si>
    <t>Palau</t>
  </si>
  <si>
    <t>Oman, Sultanate of</t>
  </si>
  <si>
    <t>Pakistan</t>
  </si>
  <si>
    <t>Northern Mariana Islands</t>
  </si>
  <si>
    <t>Zimbabwe, Republic of</t>
  </si>
  <si>
    <t>Zambia, Republic of</t>
  </si>
  <si>
    <t>Uruguay, Oriental Republic of</t>
  </si>
  <si>
    <t>Uzbekistan</t>
  </si>
  <si>
    <t>Vanuatu</t>
  </si>
  <si>
    <t>Vatican City State</t>
  </si>
  <si>
    <t>Azerbaijan or Azerbaidjan</t>
  </si>
  <si>
    <t>Belarus</t>
  </si>
  <si>
    <t>Bangladesh</t>
  </si>
  <si>
    <t>Bahrain, Kingdom of</t>
  </si>
  <si>
    <t>Belize</t>
  </si>
  <si>
    <t>Benin</t>
  </si>
  <si>
    <t>Botswana</t>
  </si>
  <si>
    <t>Bouvet Island</t>
  </si>
  <si>
    <t>Cambodia, Kingdom of</t>
  </si>
  <si>
    <t>Netherlands Antilles</t>
  </si>
  <si>
    <t>Niue</t>
  </si>
  <si>
    <t>Namibia</t>
  </si>
  <si>
    <t>Nauru</t>
  </si>
  <si>
    <t>Myanmar, Union of</t>
  </si>
  <si>
    <t>Mozambique</t>
  </si>
  <si>
    <t>Mongolia</t>
  </si>
  <si>
    <t>Micronesia, Federated States of</t>
  </si>
  <si>
    <t>Mayotte</t>
  </si>
  <si>
    <t>Marshall Islands</t>
  </si>
  <si>
    <t>Martinique</t>
  </si>
  <si>
    <t>Mali</t>
  </si>
  <si>
    <t>Malawi</t>
  </si>
  <si>
    <t>Madagascar</t>
  </si>
  <si>
    <t>North Macedonia</t>
  </si>
  <si>
    <t>Lithuania</t>
  </si>
  <si>
    <t>Libya</t>
  </si>
  <si>
    <t>Jordan</t>
  </si>
  <si>
    <t>Kenya</t>
  </si>
  <si>
    <t>Kazakstan or Kazakhstan</t>
  </si>
  <si>
    <t>Kyrgyzstan (Kyrgyz Republic)</t>
  </si>
  <si>
    <t>Lao People's Democratic Republic</t>
  </si>
  <si>
    <t>Latvia</t>
  </si>
  <si>
    <t>Lesotho</t>
  </si>
  <si>
    <t>Indonesia</t>
  </si>
  <si>
    <t>Scotland</t>
  </si>
  <si>
    <t>Western Sahara</t>
  </si>
  <si>
    <t>Virgin Islands, United States</t>
  </si>
  <si>
    <t>Wales</t>
  </si>
  <si>
    <t>Estonia</t>
  </si>
  <si>
    <t>Eritrea</t>
  </si>
  <si>
    <t>Equatorial Guinea</t>
  </si>
  <si>
    <t>Ethiopia</t>
  </si>
  <si>
    <t>Falkland Islands</t>
  </si>
  <si>
    <t>England</t>
  </si>
  <si>
    <t>Djibouti</t>
  </si>
  <si>
    <t>East Timor</t>
  </si>
  <si>
    <t>Egypt</t>
  </si>
  <si>
    <t>Croatia</t>
  </si>
  <si>
    <t>Cote D'Ivoire</t>
  </si>
  <si>
    <t>Cook Islands</t>
  </si>
  <si>
    <t>Congo, Democratic Republic of the</t>
  </si>
  <si>
    <t>Cameroon</t>
  </si>
  <si>
    <t>Burundi</t>
  </si>
  <si>
    <t>Burkina Faso</t>
  </si>
  <si>
    <t>Brunei</t>
  </si>
  <si>
    <t>British Indian Ocean Territory</t>
  </si>
  <si>
    <t>Bahamas</t>
  </si>
  <si>
    <t>Andorra</t>
  </si>
  <si>
    <t>Gabon</t>
  </si>
  <si>
    <t>Ghana</t>
  </si>
  <si>
    <t>Georgia</t>
  </si>
  <si>
    <t>Guinea-Bissau</t>
  </si>
  <si>
    <t>Guinea</t>
  </si>
  <si>
    <t>Guyana</t>
  </si>
  <si>
    <t>Kiribati</t>
  </si>
  <si>
    <t>Samoa</t>
  </si>
  <si>
    <t>Sri Lanka</t>
  </si>
  <si>
    <t>January</t>
  </si>
  <si>
    <t>February</t>
  </si>
  <si>
    <t>March</t>
  </si>
  <si>
    <t>April</t>
  </si>
  <si>
    <t>May</t>
  </si>
  <si>
    <t>June</t>
  </si>
  <si>
    <t>July</t>
  </si>
  <si>
    <t>August</t>
  </si>
  <si>
    <t>September</t>
  </si>
  <si>
    <t>October</t>
  </si>
  <si>
    <t>November</t>
  </si>
  <si>
    <t>December</t>
  </si>
  <si>
    <t>Telephone</t>
  </si>
  <si>
    <t>Examination Committee</t>
  </si>
  <si>
    <t>Treasurer; for each full term (3-years)</t>
  </si>
  <si>
    <t>Participation in committees of the College</t>
  </si>
  <si>
    <t>President of ECSRHM; for each full term (3-years) (30 points)</t>
  </si>
  <si>
    <t>Vice-President of ECSRHM; for each full term (3-years) (30 points)</t>
  </si>
  <si>
    <t>Secretary of ECSRHM; for each full term (3-years) (30 points)</t>
  </si>
  <si>
    <t>Board member of ECSRHM; for each full term (3-years) (20 points)</t>
  </si>
  <si>
    <t>Chair (head) of standard committee provided by the bylaws of the College; for each full term (3-years) (indicate committee) (25 points)</t>
  </si>
  <si>
    <t>Appeals Committee (5 points)</t>
  </si>
  <si>
    <t>Auditor; for each appointment (3 points)</t>
  </si>
  <si>
    <t>Total number of commitees</t>
  </si>
  <si>
    <t>3.v. Hosting visiting ECSRHM Residents for routine clinical training (1 point per person for each week (40 hours) of supervision</t>
  </si>
  <si>
    <t>3.iv. Supervision of veterinarians in a program not approved by the ECSRHM, but solely related to small ruminant species (2 points for each trainee per year)</t>
  </si>
  <si>
    <t>3.iii. Supervision of Residents in ECSRHM-approved programs (15 points for each resident per year)</t>
  </si>
  <si>
    <t>Name(s) and surname of a resident</t>
  </si>
  <si>
    <t>3.i. Special training activity in ECSRHM-approved residency programs (for each hour of training provided including hosting a Resident in practice; indicate the list of Residents)</t>
  </si>
  <si>
    <t>3.ii. Special training activity in the specialty for graduate veterinary students in programs not approved by the ECSRHM; for each hour of training provided to the student / students (indicate the list of students and programme).</t>
  </si>
  <si>
    <t>Training activity in the specialty in programs not approved by the ECSRHM for undergraduate veterinary students which is an add on to the normal curriculum (for each hour of training provided)</t>
  </si>
  <si>
    <t>Training activity in the specialty in programs not approved by the ECSRHM for graduate non-veterinary students (for each hour of training provided to the student / students)</t>
  </si>
  <si>
    <t>Organizing seminars and webinars for ECSRHM Residents and / or Diplomates (for each event)</t>
  </si>
  <si>
    <t>Presenting seminars and / or webinars for ECSRHM Residents and / or Diplomates (for each presentation)</t>
  </si>
  <si>
    <t>Number of events</t>
  </si>
  <si>
    <t>Number of seminars / webinars</t>
  </si>
  <si>
    <t>Seminars or webinars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</si>
</sst>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mbria"/>
      <family val="1"/>
      <scheme val="major"/>
    </font>
    <font>
      <b/>
      <sz val="16"/>
      <color rgb="FF92D050"/>
      <name val="Cambria"/>
      <family val="1"/>
      <scheme val="major"/>
    </font>
    <font>
      <sz val="11"/>
      <name val="Cambria"/>
      <family val="1"/>
      <scheme val="major"/>
    </font>
    <font>
      <sz val="11"/>
      <color theme="1"/>
      <name val="Calibri"/>
      <family val="2"/>
      <scheme val="minor"/>
    </font>
    <font>
      <sz val="11"/>
      <color rgb="FFFF0000"/>
      <name val="Calibri"/>
      <family val="2"/>
      <charset val="238"/>
      <scheme val="minor"/>
    </font>
    <font>
      <b/>
      <sz val="11"/>
      <color theme="1"/>
      <name val="Calibri"/>
      <family val="2"/>
      <charset val="238"/>
      <scheme val="minor"/>
    </font>
    <font>
      <u/>
      <sz val="11"/>
      <color theme="10"/>
      <name val="Calibri"/>
      <family val="2"/>
      <scheme val="minor"/>
    </font>
    <font>
      <b/>
      <sz val="12"/>
      <color theme="1"/>
      <name val="Calibri"/>
      <family val="2"/>
      <charset val="238"/>
      <scheme val="minor"/>
    </font>
    <font>
      <b/>
      <sz val="14"/>
      <color rgb="FFFF0000"/>
      <name val="Calibri"/>
      <family val="2"/>
      <charset val="238"/>
      <scheme val="minor"/>
    </font>
    <font>
      <b/>
      <sz val="14"/>
      <color rgb="FF0070C0"/>
      <name val="Calibri"/>
      <family val="2"/>
      <charset val="238"/>
      <scheme val="minor"/>
    </font>
    <font>
      <sz val="11"/>
      <color rgb="FF000000"/>
      <name val="Calibri"/>
      <family val="2"/>
      <charset val="238"/>
      <scheme val="minor"/>
    </font>
    <font>
      <b/>
      <sz val="11"/>
      <color rgb="FF000000"/>
      <name val="Calibri"/>
      <family val="2"/>
      <charset val="238"/>
      <scheme val="minor"/>
    </font>
    <font>
      <b/>
      <sz val="12"/>
      <color rgb="FF0A0101"/>
      <name val="Calibri"/>
      <family val="2"/>
      <charset val="238"/>
      <scheme val="minor"/>
    </font>
    <font>
      <b/>
      <sz val="11"/>
      <color rgb="FFFF0000"/>
      <name val="Calibri"/>
      <family val="2"/>
      <charset val="238"/>
      <scheme val="minor"/>
    </font>
    <font>
      <b/>
      <sz val="14"/>
      <color rgb="FF00B050"/>
      <name val="Calibri"/>
      <family val="2"/>
      <charset val="238"/>
      <scheme val="minor"/>
    </font>
    <font>
      <b/>
      <u/>
      <sz val="11"/>
      <color rgb="FF000000"/>
      <name val="Calibri"/>
      <family val="2"/>
      <charset val="238"/>
      <scheme val="minor"/>
    </font>
    <font>
      <sz val="11"/>
      <name val="Calibri"/>
      <family val="2"/>
      <charset val="238"/>
      <scheme val="minor"/>
    </font>
    <font>
      <b/>
      <sz val="11"/>
      <name val="Calibri"/>
      <family val="2"/>
      <charset val="238"/>
      <scheme val="minor"/>
    </font>
    <font>
      <b/>
      <sz val="14"/>
      <color theme="4"/>
      <name val="Calibri"/>
      <family val="2"/>
      <charset val="238"/>
      <scheme val="minor"/>
    </font>
    <font>
      <b/>
      <sz val="12"/>
      <color rgb="FF00B050"/>
      <name val="Calibri"/>
      <family val="2"/>
      <charset val="238"/>
      <scheme val="minor"/>
    </font>
    <font>
      <b/>
      <sz val="14"/>
      <name val="Calibri"/>
      <family val="2"/>
      <charset val="238"/>
      <scheme val="minor"/>
    </font>
    <font>
      <b/>
      <sz val="11"/>
      <color rgb="FF00B050"/>
      <name val="Calibri"/>
      <family val="2"/>
      <charset val="238"/>
      <scheme val="minor"/>
    </font>
    <font>
      <sz val="11"/>
      <color rgb="FF0070C0"/>
      <name val="Calibri"/>
      <family val="2"/>
      <charset val="238"/>
      <scheme val="minor"/>
    </font>
    <font>
      <b/>
      <sz val="14"/>
      <color theme="1"/>
      <name val="Calibri"/>
      <family val="2"/>
      <charset val="238"/>
      <scheme val="minor"/>
    </font>
    <font>
      <sz val="14"/>
      <color theme="1"/>
      <name val="Calibri"/>
      <family val="2"/>
      <charset val="238"/>
      <scheme val="minor"/>
    </font>
    <font>
      <sz val="14"/>
      <color rgb="FF0070C0"/>
      <name val="Calibri"/>
      <family val="2"/>
      <charset val="238"/>
      <scheme val="minor"/>
    </font>
    <font>
      <b/>
      <sz val="18"/>
      <color theme="1"/>
      <name val="Calibri"/>
      <family val="2"/>
      <charset val="238"/>
      <scheme val="minor"/>
    </font>
    <font>
      <sz val="12"/>
      <color rgb="FFFF0000"/>
      <name val="Calibri"/>
      <family val="2"/>
      <charset val="238"/>
      <scheme val="minor"/>
    </font>
    <font>
      <b/>
      <u/>
      <sz val="14"/>
      <color rgb="FF0070C0"/>
      <name val="Calibri"/>
      <family val="2"/>
      <charset val="238"/>
      <scheme val="minor"/>
    </font>
    <font>
      <sz val="11"/>
      <color rgb="FFFF0000"/>
      <name val="Calibri"/>
      <family val="2"/>
      <scheme val="minor"/>
    </font>
    <font>
      <b/>
      <sz val="16"/>
      <color rgb="FF92D050"/>
      <name val="Calibri"/>
      <family val="2"/>
      <charset val="238"/>
      <scheme val="minor"/>
    </font>
    <font>
      <sz val="14"/>
      <name val="Calibri"/>
      <family val="2"/>
      <charset val="238"/>
      <scheme val="minor"/>
    </font>
    <font>
      <b/>
      <strike/>
      <sz val="11"/>
      <name val="Calibri"/>
      <family val="2"/>
      <charset val="238"/>
      <scheme val="minor"/>
    </font>
    <font>
      <strike/>
      <sz val="11"/>
      <color theme="1"/>
      <name val="Calibri"/>
      <family val="2"/>
      <charset val="238"/>
      <scheme val="minor"/>
    </font>
    <font>
      <b/>
      <sz val="16"/>
      <color rgb="FFFF0000"/>
      <name val="Calibri"/>
      <family val="2"/>
      <charset val="238"/>
      <scheme val="minor"/>
    </font>
    <font>
      <sz val="22"/>
      <color theme="1"/>
      <name val="Calibri"/>
      <family val="2"/>
      <charset val="238"/>
      <scheme val="minor"/>
    </font>
    <font>
      <b/>
      <sz val="22"/>
      <color theme="1"/>
      <name val="Calibri"/>
      <family val="2"/>
      <charset val="238"/>
      <scheme val="minor"/>
    </font>
    <font>
      <sz val="22"/>
      <color theme="1"/>
      <name val="Cambria"/>
      <family val="1"/>
      <scheme val="major"/>
    </font>
    <font>
      <b/>
      <sz val="22"/>
      <color rgb="FF4F7A20"/>
      <name val="Calibri"/>
      <family val="2"/>
      <charset val="238"/>
      <scheme val="minor"/>
    </font>
    <font>
      <b/>
      <sz val="16"/>
      <color rgb="FF456A1C"/>
      <name val="Calibri"/>
      <family val="2"/>
      <charset val="238"/>
      <scheme val="minor"/>
    </font>
    <font>
      <sz val="18"/>
      <color rgb="FF0070C0"/>
      <name val="Calibri"/>
      <family val="2"/>
      <scheme val="minor"/>
    </font>
    <font>
      <b/>
      <sz val="18"/>
      <color rgb="FF0070C0"/>
      <name val="Calibri"/>
      <family val="2"/>
      <scheme val="minor"/>
    </font>
    <font>
      <sz val="11"/>
      <name val="Calibri"/>
      <family val="2"/>
      <scheme val="minor"/>
    </font>
    <font>
      <sz val="14"/>
      <color rgb="FFFF0000"/>
      <name val="Calibri"/>
      <family val="2"/>
      <charset val="238"/>
      <scheme val="minor"/>
    </font>
    <font>
      <b/>
      <sz val="12"/>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249977111117893"/>
        <bgColor indexed="64"/>
      </patternFill>
    </fill>
    <fill>
      <patternFill patternType="solid">
        <fgColor rgb="FF00B0F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s>
  <cellStyleXfs count="3">
    <xf numFmtId="0" fontId="0" fillId="0" borderId="0"/>
    <xf numFmtId="9" fontId="11" fillId="0" borderId="0" applyFont="0" applyFill="0" applyBorder="0" applyAlignment="0" applyProtection="0"/>
    <xf numFmtId="0" fontId="14" fillId="0" borderId="0" applyNumberFormat="0" applyFill="0" applyBorder="0" applyAlignment="0" applyProtection="0"/>
  </cellStyleXfs>
  <cellXfs count="189">
    <xf numFmtId="0" fontId="0" fillId="0" borderId="0" xfId="0"/>
    <xf numFmtId="0" fontId="7" fillId="0" borderId="0" xfId="0" applyFont="1"/>
    <xf numFmtId="0" fontId="7" fillId="0" borderId="0" xfId="0" applyFont="1" applyAlignment="1">
      <alignment vertical="center"/>
    </xf>
    <xf numFmtId="0" fontId="17" fillId="0" borderId="0" xfId="0" applyFont="1" applyFill="1" applyAlignment="1">
      <alignment vertical="center"/>
    </xf>
    <xf numFmtId="0" fontId="17" fillId="0" borderId="0" xfId="0" applyFont="1" applyFill="1" applyAlignment="1">
      <alignment horizontal="center" vertical="center"/>
    </xf>
    <xf numFmtId="0" fontId="7" fillId="0" borderId="0" xfId="0" applyFont="1" applyFill="1" applyAlignment="1">
      <alignment vertical="center"/>
    </xf>
    <xf numFmtId="0" fontId="18" fillId="0" borderId="1" xfId="0" applyFont="1" applyFill="1" applyBorder="1" applyAlignment="1">
      <alignment horizontal="center" vertical="center"/>
    </xf>
    <xf numFmtId="0" fontId="18" fillId="0" borderId="0" xfId="0" applyFont="1" applyFill="1" applyAlignment="1">
      <alignment vertical="center"/>
    </xf>
    <xf numFmtId="0" fontId="19" fillId="0" borderId="0" xfId="0" applyFont="1" applyFill="1" applyAlignment="1">
      <alignment horizontal="right" vertical="center"/>
    </xf>
    <xf numFmtId="0" fontId="20" fillId="3" borderId="3" xfId="0" applyFont="1" applyFill="1" applyBorder="1" applyAlignment="1">
      <alignment horizontal="center"/>
    </xf>
    <xf numFmtId="0" fontId="19" fillId="0" borderId="0" xfId="0" applyFont="1" applyFill="1" applyAlignment="1">
      <alignment horizontal="center" vertical="center"/>
    </xf>
    <xf numFmtId="9" fontId="21" fillId="0" borderId="0" xfId="0" applyNumberFormat="1" applyFont="1" applyFill="1" applyAlignment="1">
      <alignment horizontal="center" vertical="center"/>
    </xf>
    <xf numFmtId="0" fontId="20" fillId="4" borderId="2" xfId="0" applyFont="1" applyFill="1" applyBorder="1" applyAlignment="1">
      <alignment horizontal="center"/>
    </xf>
    <xf numFmtId="0" fontId="20" fillId="0" borderId="0" xfId="0" applyFont="1" applyFill="1" applyBorder="1" applyAlignment="1">
      <alignment horizontal="center"/>
    </xf>
    <xf numFmtId="0" fontId="18" fillId="0" borderId="0" xfId="0" applyFont="1" applyFill="1" applyAlignment="1">
      <alignment vertical="center" readingOrder="1"/>
    </xf>
    <xf numFmtId="0" fontId="25" fillId="0" borderId="0" xfId="0" applyFont="1" applyFill="1" applyAlignment="1">
      <alignment horizontal="right" vertical="center"/>
    </xf>
    <xf numFmtId="0" fontId="18" fillId="0" borderId="0" xfId="0" applyFont="1" applyFill="1" applyBorder="1" applyAlignment="1">
      <alignment vertical="center"/>
    </xf>
    <xf numFmtId="0" fontId="7" fillId="0" borderId="0" xfId="0" applyFont="1" applyFill="1"/>
    <xf numFmtId="0" fontId="13" fillId="0" borderId="0" xfId="0" applyFont="1" applyFill="1" applyAlignment="1">
      <alignment horizontal="right"/>
    </xf>
    <xf numFmtId="0" fontId="13" fillId="0" borderId="0" xfId="0" applyFont="1" applyFill="1"/>
    <xf numFmtId="0" fontId="13" fillId="0" borderId="0" xfId="0" applyFont="1" applyFill="1" applyAlignment="1">
      <alignment horizontal="center"/>
    </xf>
    <xf numFmtId="0" fontId="21" fillId="0" borderId="0" xfId="0" applyFont="1" applyFill="1" applyBorder="1" applyAlignment="1">
      <alignment horizontal="center"/>
    </xf>
    <xf numFmtId="0" fontId="7" fillId="0" borderId="0" xfId="0" applyFont="1" applyFill="1" applyAlignment="1">
      <alignment horizontal="center"/>
    </xf>
    <xf numFmtId="0" fontId="27" fillId="0" borderId="0" xfId="0" applyFont="1" applyFill="1" applyAlignment="1">
      <alignment horizontal="right" vertical="center"/>
    </xf>
    <xf numFmtId="0" fontId="22" fillId="0" borderId="0" xfId="0" applyFont="1" applyFill="1" applyAlignment="1">
      <alignment horizontal="right" vertical="center"/>
    </xf>
    <xf numFmtId="0" fontId="28" fillId="5" borderId="2" xfId="0" applyFont="1" applyFill="1" applyBorder="1" applyAlignment="1">
      <alignment horizontal="center" vertical="center"/>
    </xf>
    <xf numFmtId="0" fontId="21" fillId="0" borderId="0" xfId="0" applyFont="1" applyFill="1" applyAlignment="1">
      <alignment horizontal="center"/>
    </xf>
    <xf numFmtId="0" fontId="17" fillId="0" borderId="0" xfId="0" applyFont="1" applyAlignment="1">
      <alignment vertical="center"/>
    </xf>
    <xf numFmtId="0" fontId="17" fillId="0" borderId="0" xfId="0" applyFont="1" applyAlignment="1">
      <alignment horizontal="center" vertical="center"/>
    </xf>
    <xf numFmtId="0" fontId="30" fillId="0" borderId="0" xfId="0" applyFont="1" applyAlignment="1">
      <alignment vertical="center"/>
    </xf>
    <xf numFmtId="0" fontId="13" fillId="0" borderId="0" xfId="0" applyFont="1" applyFill="1" applyBorder="1" applyAlignment="1">
      <alignment horizontal="center"/>
    </xf>
    <xf numFmtId="0" fontId="7" fillId="0" borderId="0" xfId="0" applyFont="1" applyFill="1" applyAlignment="1">
      <alignment horizontal="center" vertical="center"/>
    </xf>
    <xf numFmtId="0" fontId="13" fillId="0" borderId="0" xfId="0" applyFont="1" applyFill="1" applyBorder="1" applyAlignment="1">
      <alignment horizontal="center" vertical="center"/>
    </xf>
    <xf numFmtId="0" fontId="13" fillId="0" borderId="0" xfId="0" applyFont="1" applyAlignment="1">
      <alignment horizontal="right" vertical="center"/>
    </xf>
    <xf numFmtId="0" fontId="13" fillId="0" borderId="0" xfId="0" applyFont="1" applyAlignment="1">
      <alignment horizontal="center" vertical="center"/>
    </xf>
    <xf numFmtId="9" fontId="21" fillId="0" borderId="0" xfId="1" applyFont="1" applyAlignment="1">
      <alignment horizontal="center" vertical="center"/>
    </xf>
    <xf numFmtId="9" fontId="13" fillId="0" borderId="0" xfId="0" applyNumberFormat="1" applyFont="1" applyFill="1" applyBorder="1" applyAlignment="1">
      <alignment horizontal="center" vertical="center"/>
    </xf>
    <xf numFmtId="0" fontId="13" fillId="0" borderId="0" xfId="0" applyFont="1" applyFill="1" applyAlignment="1">
      <alignment horizontal="right" vertical="center"/>
    </xf>
    <xf numFmtId="0" fontId="13" fillId="0" borderId="0" xfId="0" applyFont="1" applyFill="1" applyAlignment="1">
      <alignment horizontal="center" vertical="center"/>
    </xf>
    <xf numFmtId="9" fontId="21" fillId="0" borderId="0" xfId="1" applyFont="1" applyFill="1" applyAlignment="1">
      <alignment horizontal="center" vertical="center"/>
    </xf>
    <xf numFmtId="0" fontId="7" fillId="0" borderId="0" xfId="0" applyFont="1" applyBorder="1" applyAlignment="1">
      <alignment vertical="center"/>
    </xf>
    <xf numFmtId="0" fontId="7" fillId="0" borderId="0" xfId="0" applyFont="1" applyFill="1" applyBorder="1" applyAlignment="1">
      <alignment horizontal="center"/>
    </xf>
    <xf numFmtId="0" fontId="29" fillId="0" borderId="0" xfId="0" applyFont="1" applyAlignment="1">
      <alignment vertical="center"/>
    </xf>
    <xf numFmtId="0" fontId="13" fillId="0" borderId="0" xfId="0" applyFont="1" applyAlignment="1">
      <alignment vertical="center"/>
    </xf>
    <xf numFmtId="0" fontId="27" fillId="0" borderId="0" xfId="0" applyFont="1" applyAlignment="1">
      <alignment horizontal="right" vertical="center"/>
    </xf>
    <xf numFmtId="0" fontId="27" fillId="0" borderId="0" xfId="0" applyFont="1" applyAlignment="1">
      <alignment horizontal="center" vertical="center"/>
    </xf>
    <xf numFmtId="0" fontId="22" fillId="0" borderId="0" xfId="0" applyFont="1" applyAlignment="1">
      <alignment horizontal="right" vertical="center"/>
    </xf>
    <xf numFmtId="0" fontId="31" fillId="5" borderId="2" xfId="0" applyFont="1" applyFill="1" applyBorder="1" applyAlignment="1">
      <alignment horizontal="center" vertical="center"/>
    </xf>
    <xf numFmtId="0" fontId="7" fillId="0" borderId="0" xfId="0" applyFont="1" applyAlignment="1">
      <alignment horizontal="center"/>
    </xf>
    <xf numFmtId="0" fontId="30" fillId="0" borderId="0" xfId="0" applyFont="1" applyFill="1" applyAlignment="1">
      <alignment vertical="center"/>
    </xf>
    <xf numFmtId="0" fontId="17" fillId="0" borderId="0" xfId="0" applyFont="1" applyFill="1" applyAlignment="1" applyProtection="1">
      <alignment horizontal="left" vertical="center"/>
    </xf>
    <xf numFmtId="0" fontId="17" fillId="0" borderId="0" xfId="0" applyFont="1" applyFill="1" applyAlignment="1" applyProtection="1">
      <alignment horizontal="center" vertical="center"/>
    </xf>
    <xf numFmtId="0" fontId="13" fillId="0" borderId="0" xfId="0" applyFont="1" applyFill="1" applyAlignment="1">
      <alignment vertical="center"/>
    </xf>
    <xf numFmtId="0" fontId="32" fillId="0" borderId="0" xfId="0" applyFont="1" applyAlignment="1">
      <alignment vertical="center"/>
    </xf>
    <xf numFmtId="0" fontId="31" fillId="2" borderId="0" xfId="0" applyFont="1" applyFill="1" applyAlignment="1">
      <alignment horizontal="center" vertical="center"/>
    </xf>
    <xf numFmtId="0" fontId="33" fillId="0" borderId="0" xfId="0" applyFont="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17" fillId="0" borderId="0" xfId="0" applyFont="1" applyFill="1" applyAlignment="1">
      <alignment horizontal="left" vertical="center"/>
    </xf>
    <xf numFmtId="0" fontId="20" fillId="0" borderId="0" xfId="0" applyFont="1" applyBorder="1" applyAlignment="1">
      <alignment horizontal="center"/>
    </xf>
    <xf numFmtId="0" fontId="7" fillId="0" borderId="0" xfId="0" applyFont="1" applyAlignment="1">
      <alignment horizontal="center" vertical="center"/>
    </xf>
    <xf numFmtId="0" fontId="17" fillId="0" borderId="0" xfId="0" applyFont="1" applyAlignment="1" applyProtection="1">
      <alignment vertical="center"/>
    </xf>
    <xf numFmtId="0" fontId="20" fillId="3" borderId="4" xfId="0" applyFont="1" applyFill="1" applyBorder="1" applyAlignment="1">
      <alignment horizontal="center" vertical="center"/>
    </xf>
    <xf numFmtId="0" fontId="7" fillId="0" borderId="0" xfId="0" applyFont="1" applyBorder="1" applyAlignment="1">
      <alignment horizontal="center" vertical="center"/>
    </xf>
    <xf numFmtId="0" fontId="15" fillId="4" borderId="2" xfId="0" applyFont="1" applyFill="1" applyBorder="1" applyAlignment="1">
      <alignment horizontal="center"/>
    </xf>
    <xf numFmtId="0" fontId="16" fillId="0" borderId="0" xfId="0" applyFont="1" applyFill="1" applyAlignment="1">
      <alignment vertical="center"/>
    </xf>
    <xf numFmtId="0" fontId="16" fillId="0" borderId="0" xfId="0" applyFont="1" applyFill="1" applyAlignment="1"/>
    <xf numFmtId="0" fontId="34" fillId="0" borderId="0" xfId="0" applyFont="1"/>
    <xf numFmtId="0" fontId="13" fillId="0" borderId="0" xfId="0" applyFont="1" applyFill="1" applyAlignment="1">
      <alignment horizontal="left" vertical="center"/>
    </xf>
    <xf numFmtId="0" fontId="13" fillId="0" borderId="0" xfId="0" applyFont="1"/>
    <xf numFmtId="0" fontId="6" fillId="0" borderId="0" xfId="0" applyFont="1" applyBorder="1" applyAlignment="1">
      <alignment horizontal="left" vertical="center"/>
    </xf>
    <xf numFmtId="0" fontId="16" fillId="5" borderId="0" xfId="0" applyFont="1" applyFill="1" applyAlignment="1"/>
    <xf numFmtId="0" fontId="19" fillId="0" borderId="0" xfId="0" applyFont="1" applyFill="1" applyAlignment="1">
      <alignment horizontal="right" vertical="center" wrapText="1"/>
    </xf>
    <xf numFmtId="0" fontId="6" fillId="0" borderId="0" xfId="0" applyFont="1" applyAlignment="1">
      <alignment horizontal="center" vertical="center"/>
    </xf>
    <xf numFmtId="0" fontId="17" fillId="0" borderId="0" xfId="0" applyFont="1" applyAlignment="1" applyProtection="1">
      <alignment horizontal="center" vertical="center"/>
    </xf>
    <xf numFmtId="0" fontId="17" fillId="0" borderId="0" xfId="0" applyFont="1" applyFill="1" applyBorder="1" applyAlignment="1">
      <alignment horizontal="center"/>
    </xf>
    <xf numFmtId="0" fontId="17" fillId="0" borderId="0" xfId="0" applyFont="1" applyFill="1" applyAlignment="1">
      <alignment horizontal="center"/>
    </xf>
    <xf numFmtId="0" fontId="17" fillId="0" borderId="0" xfId="0" applyFont="1" applyFill="1" applyBorder="1" applyAlignment="1">
      <alignment horizontal="center" vertical="center"/>
    </xf>
    <xf numFmtId="0" fontId="13" fillId="0" borderId="0" xfId="0" applyFont="1" applyAlignment="1">
      <alignment horizontal="right"/>
    </xf>
    <xf numFmtId="0" fontId="5" fillId="0" borderId="0" xfId="0" applyFont="1" applyAlignment="1">
      <alignment vertical="center"/>
    </xf>
    <xf numFmtId="0" fontId="5" fillId="0" borderId="0" xfId="0" applyFont="1" applyFill="1" applyAlignment="1">
      <alignment vertical="center"/>
    </xf>
    <xf numFmtId="0" fontId="24" fillId="0" borderId="0" xfId="0" applyFont="1" applyFill="1" applyAlignment="1">
      <alignment horizontal="left" vertical="center"/>
    </xf>
    <xf numFmtId="0" fontId="13" fillId="0" borderId="0" xfId="0" applyFont="1" applyAlignment="1">
      <alignment horizontal="left" vertical="center"/>
    </xf>
    <xf numFmtId="0" fontId="13" fillId="5" borderId="0" xfId="0" applyFont="1" applyFill="1" applyAlignment="1">
      <alignment horizontal="left" vertical="center"/>
    </xf>
    <xf numFmtId="0" fontId="0" fillId="2" borderId="0" xfId="0" applyFill="1"/>
    <xf numFmtId="0" fontId="46" fillId="2" borderId="0" xfId="0" applyFont="1" applyFill="1" applyAlignment="1">
      <alignment vertical="center"/>
    </xf>
    <xf numFmtId="0" fontId="0" fillId="2" borderId="0" xfId="0" applyFill="1" applyAlignment="1">
      <alignment horizontal="center"/>
    </xf>
    <xf numFmtId="0" fontId="47" fillId="2" borderId="0" xfId="0" applyFont="1" applyFill="1" applyAlignment="1">
      <alignment vertical="center"/>
    </xf>
    <xf numFmtId="0" fontId="45" fillId="2" borderId="0" xfId="0" applyFont="1" applyFill="1" applyAlignment="1">
      <alignment vertical="center"/>
    </xf>
    <xf numFmtId="0" fontId="43" fillId="2" borderId="0" xfId="0" applyFont="1" applyFill="1" applyAlignment="1">
      <alignment vertical="center"/>
    </xf>
    <xf numFmtId="0" fontId="44" fillId="2" borderId="0" xfId="0" applyFont="1" applyFill="1" applyAlignment="1">
      <alignment horizontal="center" vertical="center"/>
    </xf>
    <xf numFmtId="0" fontId="4" fillId="0" borderId="0" xfId="0" applyFont="1" applyAlignment="1">
      <alignment vertical="center"/>
    </xf>
    <xf numFmtId="0" fontId="9" fillId="2" borderId="0" xfId="0" applyFont="1" applyFill="1" applyAlignment="1">
      <alignmen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5" fillId="2" borderId="0" xfId="0" applyFont="1" applyFill="1" applyAlignment="1">
      <alignment vertical="center"/>
    </xf>
    <xf numFmtId="0" fontId="5" fillId="2" borderId="0" xfId="0" applyFont="1" applyFill="1" applyAlignment="1">
      <alignment horizontal="center" vertical="center"/>
    </xf>
    <xf numFmtId="0" fontId="8" fillId="2" borderId="0" xfId="0" applyFont="1" applyFill="1" applyAlignment="1">
      <alignment vertical="center"/>
    </xf>
    <xf numFmtId="0" fontId="13" fillId="2" borderId="0" xfId="0" applyFont="1" applyFill="1" applyAlignment="1">
      <alignment vertical="center" wrapText="1"/>
    </xf>
    <xf numFmtId="0" fontId="21" fillId="2" borderId="0" xfId="0" applyFont="1" applyFill="1" applyAlignment="1">
      <alignmen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39" fillId="2" borderId="1" xfId="0" applyFont="1" applyFill="1" applyBorder="1" applyAlignment="1">
      <alignment horizontal="center" vertical="center"/>
    </xf>
    <xf numFmtId="0" fontId="28" fillId="2" borderId="1" xfId="0" applyFont="1" applyFill="1" applyBorder="1" applyAlignment="1">
      <alignment horizontal="center" vertical="center"/>
    </xf>
    <xf numFmtId="0" fontId="40" fillId="2" borderId="0" xfId="0" applyFont="1" applyFill="1" applyAlignment="1">
      <alignment vertical="center"/>
    </xf>
    <xf numFmtId="0" fontId="41" fillId="2" borderId="0" xfId="0" applyFont="1" applyFill="1" applyAlignment="1">
      <alignment vertical="center"/>
    </xf>
    <xf numFmtId="0" fontId="10" fillId="2" borderId="0" xfId="0" applyFont="1" applyFill="1" applyAlignment="1">
      <alignment vertical="center"/>
    </xf>
    <xf numFmtId="9" fontId="25" fillId="2" borderId="0" xfId="1" applyFont="1" applyFill="1" applyAlignment="1">
      <alignment horizontal="center" vertical="center"/>
    </xf>
    <xf numFmtId="9" fontId="24" fillId="2" borderId="0" xfId="0" applyNumberFormat="1" applyFont="1" applyFill="1" applyAlignment="1">
      <alignment horizontal="center" vertical="center"/>
    </xf>
    <xf numFmtId="0" fontId="24" fillId="2" borderId="0" xfId="0" applyFont="1" applyFill="1" applyAlignment="1">
      <alignment vertical="center"/>
    </xf>
    <xf numFmtId="0" fontId="0" fillId="2" borderId="0" xfId="0" applyFill="1" applyAlignment="1">
      <alignment vertical="center"/>
    </xf>
    <xf numFmtId="0" fontId="31" fillId="2" borderId="1" xfId="0" applyFont="1" applyFill="1" applyBorder="1" applyAlignment="1">
      <alignment horizontal="center"/>
    </xf>
    <xf numFmtId="0" fontId="28" fillId="2" borderId="0" xfId="0" applyFont="1" applyFill="1" applyAlignment="1">
      <alignment vertical="center"/>
    </xf>
    <xf numFmtId="0" fontId="13" fillId="2" borderId="0" xfId="0" applyFont="1" applyFill="1" applyAlignment="1">
      <alignment vertical="center"/>
    </xf>
    <xf numFmtId="0" fontId="0" fillId="2" borderId="0" xfId="0" applyFill="1" applyAlignment="1">
      <alignment horizontal="center" vertical="center"/>
    </xf>
    <xf numFmtId="0" fontId="8" fillId="2" borderId="0" xfId="0" applyFont="1" applyFill="1" applyBorder="1" applyAlignment="1">
      <alignment vertical="center"/>
    </xf>
    <xf numFmtId="0" fontId="48" fillId="7" borderId="5" xfId="0" applyFont="1" applyFill="1" applyBorder="1"/>
    <xf numFmtId="0" fontId="48" fillId="7" borderId="6" xfId="0" applyFont="1" applyFill="1" applyBorder="1" applyAlignment="1">
      <alignment vertical="center"/>
    </xf>
    <xf numFmtId="0" fontId="48" fillId="7" borderId="6" xfId="0" applyFont="1" applyFill="1" applyBorder="1"/>
    <xf numFmtId="0" fontId="48" fillId="7" borderId="7" xfId="0" applyFont="1" applyFill="1" applyBorder="1"/>
    <xf numFmtId="0" fontId="48" fillId="2" borderId="0" xfId="0" applyFont="1" applyFill="1"/>
    <xf numFmtId="0" fontId="48" fillId="2" borderId="0" xfId="0" applyFont="1" applyFill="1" applyAlignment="1">
      <alignment horizontal="center"/>
    </xf>
    <xf numFmtId="0" fontId="17" fillId="7" borderId="2" xfId="0" applyFont="1" applyFill="1" applyBorder="1" applyAlignment="1">
      <alignment horizontal="center" vertical="center"/>
    </xf>
    <xf numFmtId="0" fontId="17" fillId="7" borderId="7" xfId="0" applyFont="1" applyFill="1" applyBorder="1" applyAlignment="1">
      <alignment horizontal="center" vertical="center"/>
    </xf>
    <xf numFmtId="0" fontId="5" fillId="2" borderId="0" xfId="0" applyFont="1" applyFill="1" applyBorder="1" applyAlignment="1">
      <alignment vertical="center"/>
    </xf>
    <xf numFmtId="0" fontId="5" fillId="2" borderId="0" xfId="0" applyFont="1" applyFill="1" applyBorder="1" applyAlignment="1">
      <alignment horizontal="center" vertical="center"/>
    </xf>
    <xf numFmtId="0" fontId="5" fillId="7" borderId="5" xfId="0" applyFont="1" applyFill="1" applyBorder="1" applyAlignment="1">
      <alignment vertical="center"/>
    </xf>
    <xf numFmtId="0" fontId="5" fillId="7" borderId="6" xfId="0" applyFont="1" applyFill="1" applyBorder="1" applyAlignment="1">
      <alignment vertical="center"/>
    </xf>
    <xf numFmtId="0" fontId="8" fillId="7" borderId="6" xfId="0" applyFont="1" applyFill="1" applyBorder="1" applyAlignment="1">
      <alignment vertical="center"/>
    </xf>
    <xf numFmtId="0" fontId="8" fillId="7" borderId="7" xfId="0" applyFont="1" applyFill="1" applyBorder="1" applyAlignment="1">
      <alignment vertical="center"/>
    </xf>
    <xf numFmtId="0" fontId="50" fillId="0" borderId="0" xfId="0" applyFont="1"/>
    <xf numFmtId="0" fontId="17" fillId="0" borderId="0" xfId="0" applyFont="1" applyAlignment="1">
      <alignment horizontal="center"/>
    </xf>
    <xf numFmtId="0" fontId="12" fillId="6" borderId="1" xfId="0" applyFont="1" applyFill="1" applyBorder="1" applyAlignment="1" applyProtection="1">
      <alignment horizontal="left" vertical="center"/>
      <protection locked="0"/>
    </xf>
    <xf numFmtId="0" fontId="12" fillId="6" borderId="1" xfId="0" applyFont="1" applyFill="1" applyBorder="1" applyAlignment="1" applyProtection="1">
      <alignment vertical="center"/>
      <protection locked="0"/>
    </xf>
    <xf numFmtId="0" fontId="12" fillId="6" borderId="1" xfId="0" applyFont="1" applyFill="1" applyBorder="1" applyAlignment="1" applyProtection="1">
      <alignment horizontal="center" vertical="center"/>
      <protection locked="0"/>
    </xf>
    <xf numFmtId="0" fontId="12" fillId="6" borderId="3" xfId="0" applyFont="1" applyFill="1" applyBorder="1" applyAlignment="1" applyProtection="1">
      <alignment horizontal="center" vertical="center"/>
      <protection locked="0"/>
    </xf>
    <xf numFmtId="0" fontId="35" fillId="6" borderId="3" xfId="0" applyFont="1" applyFill="1" applyBorder="1" applyAlignment="1" applyProtection="1">
      <alignment horizontal="center"/>
      <protection locked="0"/>
    </xf>
    <xf numFmtId="0" fontId="12" fillId="6" borderId="1" xfId="0" applyFont="1" applyFill="1" applyBorder="1" applyAlignment="1" applyProtection="1">
      <alignment horizontal="left" vertical="center" wrapText="1"/>
      <protection locked="0"/>
    </xf>
    <xf numFmtId="0" fontId="12" fillId="6" borderId="1" xfId="0" applyFont="1" applyFill="1" applyBorder="1" applyAlignment="1" applyProtection="1">
      <alignment vertical="center" wrapText="1" readingOrder="1"/>
      <protection locked="0"/>
    </xf>
    <xf numFmtId="0" fontId="12" fillId="6" borderId="1" xfId="0" applyFont="1" applyFill="1" applyBorder="1" applyAlignment="1" applyProtection="1">
      <alignment horizontal="left" vertical="center" wrapText="1" readingOrder="1"/>
      <protection locked="0"/>
    </xf>
    <xf numFmtId="0" fontId="21" fillId="0" borderId="0" xfId="0" applyFont="1" applyFill="1" applyAlignment="1">
      <alignment vertical="center"/>
    </xf>
    <xf numFmtId="0" fontId="12" fillId="6" borderId="1" xfId="0" applyFont="1" applyFill="1" applyBorder="1" applyAlignment="1" applyProtection="1">
      <alignment vertical="center" wrapText="1"/>
      <protection locked="0"/>
    </xf>
    <xf numFmtId="0" fontId="26" fillId="0" borderId="0" xfId="0" applyFont="1" applyFill="1" applyAlignment="1">
      <alignment vertical="center"/>
    </xf>
    <xf numFmtId="0" fontId="12" fillId="6" borderId="1" xfId="0" applyFont="1" applyFill="1" applyBorder="1" applyAlignment="1" applyProtection="1">
      <alignment wrapText="1"/>
      <protection locked="0"/>
    </xf>
    <xf numFmtId="0" fontId="37" fillId="6" borderId="3" xfId="0" applyFont="1" applyFill="1" applyBorder="1" applyAlignment="1" applyProtection="1">
      <alignment horizontal="center"/>
      <protection locked="0"/>
    </xf>
    <xf numFmtId="0" fontId="3" fillId="0" borderId="0" xfId="0" applyFont="1" applyAlignment="1">
      <alignment vertical="center"/>
    </xf>
    <xf numFmtId="0" fontId="49" fillId="7" borderId="2" xfId="0" applyFont="1" applyFill="1" applyBorder="1" applyAlignment="1" applyProtection="1">
      <alignment horizontal="center" vertical="center"/>
      <protection locked="0"/>
    </xf>
    <xf numFmtId="0" fontId="28" fillId="0" borderId="1" xfId="0" applyFont="1" applyFill="1" applyBorder="1" applyAlignment="1">
      <alignment horizontal="center" vertical="center"/>
    </xf>
    <xf numFmtId="0" fontId="3" fillId="0" borderId="0" xfId="0" applyFont="1" applyFill="1" applyAlignment="1">
      <alignment vertical="center"/>
    </xf>
    <xf numFmtId="0" fontId="2" fillId="0" borderId="0" xfId="0" applyFont="1"/>
    <xf numFmtId="0" fontId="2" fillId="0" borderId="0" xfId="0" applyFont="1" applyAlignment="1">
      <alignment horizontal="center"/>
    </xf>
    <xf numFmtId="0" fontId="17" fillId="0" borderId="0" xfId="0" applyFont="1"/>
    <xf numFmtId="0" fontId="0" fillId="0" borderId="0" xfId="0" applyFill="1"/>
    <xf numFmtId="0" fontId="51" fillId="0" borderId="0" xfId="0" applyFont="1"/>
    <xf numFmtId="0" fontId="17" fillId="7" borderId="6" xfId="0" applyFont="1" applyFill="1" applyBorder="1" applyAlignment="1">
      <alignment vertical="center"/>
    </xf>
    <xf numFmtId="0" fontId="20" fillId="9" borderId="7" xfId="0" applyFont="1" applyFill="1" applyBorder="1" applyAlignment="1">
      <alignment horizontal="center"/>
    </xf>
    <xf numFmtId="0" fontId="15" fillId="2" borderId="0" xfId="0" applyFont="1" applyFill="1" applyAlignment="1">
      <alignment vertical="center"/>
    </xf>
    <xf numFmtId="0" fontId="0" fillId="0" borderId="0" xfId="0" quotePrefix="1"/>
    <xf numFmtId="0" fontId="35" fillId="0" borderId="3" xfId="0" quotePrefix="1" applyNumberFormat="1" applyFont="1" applyFill="1" applyBorder="1" applyAlignment="1" applyProtection="1">
      <alignment vertical="center"/>
    </xf>
    <xf numFmtId="14" fontId="35" fillId="6" borderId="1" xfId="0" applyNumberFormat="1" applyFont="1" applyFill="1" applyBorder="1" applyAlignment="1" applyProtection="1">
      <alignment horizontal="center" vertical="center"/>
      <protection locked="0"/>
    </xf>
    <xf numFmtId="0" fontId="35" fillId="6" borderId="11" xfId="0" applyFont="1" applyFill="1" applyBorder="1" applyAlignment="1" applyProtection="1">
      <alignment horizontal="center" vertical="center"/>
      <protection locked="0"/>
    </xf>
    <xf numFmtId="0" fontId="35" fillId="6" borderId="10" xfId="0" applyFont="1" applyFill="1" applyBorder="1" applyAlignment="1" applyProtection="1">
      <alignment horizontal="center" vertical="center"/>
      <protection locked="0"/>
    </xf>
    <xf numFmtId="0" fontId="16" fillId="8" borderId="1" xfId="0" applyFont="1" applyFill="1" applyBorder="1" applyProtection="1">
      <protection locked="0"/>
    </xf>
    <xf numFmtId="0" fontId="1" fillId="2" borderId="0" xfId="0" applyFont="1" applyFill="1" applyAlignment="1">
      <alignment vertical="center"/>
    </xf>
    <xf numFmtId="0" fontId="1"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lignment vertical="center"/>
    </xf>
    <xf numFmtId="0" fontId="1" fillId="0" borderId="0" xfId="0" applyFont="1" applyFill="1" applyAlignment="1">
      <alignment horizontal="center" vertical="center"/>
    </xf>
    <xf numFmtId="0" fontId="20" fillId="6" borderId="1" xfId="0" applyFont="1" applyFill="1" applyBorder="1" applyAlignment="1" applyProtection="1">
      <alignment horizontal="center"/>
      <protection locked="0"/>
    </xf>
    <xf numFmtId="0" fontId="15" fillId="4" borderId="2" xfId="0" applyFont="1" applyFill="1" applyBorder="1" applyAlignment="1">
      <alignment horizontal="center" vertical="center"/>
    </xf>
    <xf numFmtId="0" fontId="52" fillId="4" borderId="2" xfId="0" applyFont="1" applyFill="1" applyBorder="1" applyAlignment="1">
      <alignment horizontal="center"/>
    </xf>
    <xf numFmtId="0" fontId="49" fillId="7" borderId="6" xfId="0" applyFont="1" applyFill="1" applyBorder="1" applyAlignment="1">
      <alignment horizontal="center" vertical="center"/>
    </xf>
    <xf numFmtId="0" fontId="49" fillId="7" borderId="13" xfId="0" applyFont="1" applyFill="1" applyBorder="1" applyAlignment="1">
      <alignment horizontal="center" vertical="center"/>
    </xf>
    <xf numFmtId="0" fontId="17" fillId="7" borderId="6" xfId="0" applyFont="1" applyFill="1" applyBorder="1" applyAlignment="1">
      <alignment horizontal="center" vertical="center"/>
    </xf>
    <xf numFmtId="0" fontId="17" fillId="7" borderId="7" xfId="0" applyFont="1" applyFill="1" applyBorder="1" applyAlignment="1">
      <alignment horizontal="center" vertical="center"/>
    </xf>
    <xf numFmtId="0" fontId="15" fillId="2" borderId="11" xfId="0" applyFont="1" applyFill="1" applyBorder="1" applyAlignment="1">
      <alignment vertical="center"/>
    </xf>
    <xf numFmtId="0" fontId="15" fillId="2" borderId="12" xfId="0" applyFont="1" applyFill="1" applyBorder="1" applyAlignment="1">
      <alignment vertical="center"/>
    </xf>
    <xf numFmtId="0" fontId="15" fillId="2" borderId="8" xfId="0" applyFont="1" applyFill="1" applyBorder="1" applyAlignment="1">
      <alignment vertical="center" wrapText="1"/>
    </xf>
    <xf numFmtId="0" fontId="15" fillId="2" borderId="9" xfId="0" applyFont="1" applyFill="1" applyBorder="1" applyAlignment="1">
      <alignment vertical="center" wrapText="1"/>
    </xf>
    <xf numFmtId="0" fontId="15" fillId="2" borderId="11" xfId="0" applyFont="1" applyFill="1" applyBorder="1" applyAlignment="1">
      <alignment horizontal="left" vertical="center" indent="1"/>
    </xf>
    <xf numFmtId="0" fontId="15" fillId="2" borderId="12" xfId="0" applyFont="1" applyFill="1" applyBorder="1" applyAlignment="1">
      <alignment horizontal="left" vertical="center" indent="1"/>
    </xf>
    <xf numFmtId="0" fontId="28" fillId="2" borderId="1" xfId="0" applyFont="1" applyFill="1" applyBorder="1" applyAlignment="1">
      <alignment horizontal="left" vertical="center"/>
    </xf>
    <xf numFmtId="0" fontId="17" fillId="2" borderId="1" xfId="0"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35" fillId="0"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xf>
    <xf numFmtId="0" fontId="35" fillId="6" borderId="1" xfId="0" applyFont="1" applyFill="1" applyBorder="1" applyAlignment="1" applyProtection="1">
      <alignment horizontal="left" vertical="center"/>
      <protection locked="0"/>
    </xf>
    <xf numFmtId="1" fontId="35" fillId="6" borderId="1" xfId="2" applyNumberFormat="1" applyFont="1" applyFill="1" applyBorder="1" applyAlignment="1" applyProtection="1">
      <alignment horizontal="left" vertical="center"/>
      <protection locked="0"/>
    </xf>
    <xf numFmtId="1" fontId="35" fillId="6" borderId="1" xfId="0" quotePrefix="1" applyNumberFormat="1" applyFont="1" applyFill="1" applyBorder="1" applyAlignment="1" applyProtection="1">
      <alignment horizontal="center" vertical="center"/>
      <protection locked="0"/>
    </xf>
  </cellXfs>
  <cellStyles count="3">
    <cellStyle name="Hyperlink" xfId="2" builtinId="8"/>
    <cellStyle name="Normal" xfId="0" builtinId="0"/>
    <cellStyle name="Percent" xfId="1" builtinId="5"/>
  </cellStyles>
  <dxfs count="0"/>
  <tableStyles count="0" defaultTableStyle="TableStyleMedium9" defaultPivotStyle="PivotStyleLight16"/>
  <colors>
    <mruColors>
      <color rgb="FFFFFFCC"/>
      <color rgb="FF456A1C"/>
      <color rgb="FF4F7A20"/>
      <color rgb="FF517D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9524</xdr:colOff>
      <xdr:row>5</xdr:row>
      <xdr:rowOff>219075</xdr:rowOff>
    </xdr:from>
    <xdr:ext cx="17268825" cy="96202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4" y="1419225"/>
          <a:ext cx="17268825" cy="962025"/>
        </a:xfrm>
        <a:prstGeom prst="rect">
          <a:avLst/>
        </a:prstGeom>
        <a:solidFill>
          <a:srgbClr val="FFFFCC"/>
        </a:solidFill>
        <a:ln w="19050">
          <a:solidFill>
            <a:srgbClr val="0070C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l-PL" sz="1050" b="1"/>
            <a:t>Short</a:t>
          </a:r>
          <a:r>
            <a:rPr lang="pl-PL" sz="1050" b="1" baseline="0"/>
            <a:t> instruction:</a:t>
          </a:r>
        </a:p>
        <a:p>
          <a:r>
            <a:rPr lang="pl-PL" sz="1050" baseline="0"/>
            <a:t>1. Only grey cells should be completed. The other cells are blocked. All calculations are done automaticaly by the Excel file. </a:t>
          </a:r>
          <a:r>
            <a:rPr lang="pl-PL" sz="1050" b="1" baseline="0">
              <a:solidFill>
                <a:srgbClr val="FF0000"/>
              </a:solidFill>
            </a:rPr>
            <a:t>PLEASE DO NOT CUT ANY GREY CELLS</a:t>
          </a:r>
          <a:r>
            <a:rPr lang="pl-PL" sz="1050" baseline="0">
              <a:solidFill>
                <a:srgbClr val="FF0000"/>
              </a:solidFill>
            </a:rPr>
            <a:t>.</a:t>
          </a:r>
          <a:r>
            <a:rPr lang="pl-PL" sz="1050" baseline="0"/>
            <a:t> Copy &amp; Paste can be used on grey cells.</a:t>
          </a:r>
        </a:p>
        <a:p>
          <a:r>
            <a:rPr lang="pl-PL" sz="1050" baseline="0"/>
            <a:t>2. Please, do not try to modify any sections of the document. They are blocked but for a talented Excel-master no obstacles are too hard ;)</a:t>
          </a:r>
        </a:p>
        <a:p>
          <a:r>
            <a:rPr lang="pl-PL" sz="1050" baseline="0"/>
            <a:t>3. Wherever the number has to be provided, only integers are accepted.</a:t>
          </a:r>
        </a:p>
        <a:p>
          <a:pPr algn="ctr"/>
          <a:r>
            <a:rPr lang="pl-PL" sz="1200" b="1" baseline="0">
              <a:solidFill>
                <a:srgbClr val="FF0000"/>
              </a:solidFill>
            </a:rPr>
            <a:t>If you find any mistake in this Excel file or you think something needs to be changed, please inform the head of the Credentials Committee!!! Together we will make this Excel file perfect! Thank you very much for cooperation!!!</a:t>
          </a:r>
        </a:p>
        <a:p>
          <a:endParaRPr lang="pl-PL" sz="1100"/>
        </a:p>
      </xdr:txBody>
    </xdr:sp>
    <xdr:clientData/>
  </xdr:oneCellAnchor>
  <xdr:twoCellAnchor editAs="oneCell">
    <xdr:from>
      <xdr:col>0</xdr:col>
      <xdr:colOff>19051</xdr:colOff>
      <xdr:row>0</xdr:row>
      <xdr:rowOff>28575</xdr:rowOff>
    </xdr:from>
    <xdr:to>
      <xdr:col>3</xdr:col>
      <xdr:colOff>904875</xdr:colOff>
      <xdr:row>5</xdr:row>
      <xdr:rowOff>248537</xdr:rowOff>
    </xdr:to>
    <xdr:pic>
      <xdr:nvPicPr>
        <xdr:cNvPr id="3" name="Obraz 2" descr="Ecsrhm Logo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28575"/>
          <a:ext cx="2628899" cy="1420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3"/>
  <sheetViews>
    <sheetView tabSelected="1" workbookViewId="0">
      <selection activeCell="A24" sqref="A24:I24"/>
    </sheetView>
  </sheetViews>
  <sheetFormatPr defaultColWidth="8.7109375" defaultRowHeight="15" x14ac:dyDescent="0.25"/>
  <cols>
    <col min="1" max="3" width="8.7109375" style="84"/>
    <col min="4" max="4" width="21.28515625" style="84" customWidth="1"/>
    <col min="5" max="5" width="12.28515625" style="84" customWidth="1"/>
    <col min="6" max="6" width="10.85546875" style="84" bestFit="1" customWidth="1"/>
    <col min="7" max="8" width="8.7109375" style="84"/>
    <col min="9" max="9" width="13.7109375" style="84" customWidth="1"/>
    <col min="10" max="10" width="32.42578125" style="84" customWidth="1"/>
    <col min="11" max="11" width="38.7109375" style="84" customWidth="1"/>
    <col min="12" max="12" width="56.28515625" style="84" customWidth="1"/>
    <col min="13" max="13" width="18.85546875" style="84" customWidth="1"/>
    <col min="14" max="14" width="19.85546875" style="84" customWidth="1"/>
    <col min="15" max="15" width="10.85546875" style="84" bestFit="1" customWidth="1"/>
    <col min="16" max="16" width="8.7109375" style="86"/>
    <col min="17" max="16384" width="8.7109375" style="84"/>
  </cols>
  <sheetData>
    <row r="1" spans="1:27" ht="28.5" x14ac:dyDescent="0.25">
      <c r="E1" s="85" t="s">
        <v>0</v>
      </c>
    </row>
    <row r="3" spans="1:27" ht="21" x14ac:dyDescent="0.25">
      <c r="E3" s="87" t="s">
        <v>121</v>
      </c>
    </row>
    <row r="6" spans="1:27" s="88" customFormat="1" ht="28.5" x14ac:dyDescent="0.25">
      <c r="B6" s="89"/>
      <c r="C6" s="89"/>
      <c r="D6" s="89"/>
      <c r="E6" s="89"/>
      <c r="F6" s="89"/>
      <c r="G6" s="89"/>
      <c r="H6" s="89"/>
      <c r="I6" s="89"/>
      <c r="J6" s="89"/>
      <c r="K6" s="89"/>
      <c r="L6" s="89"/>
      <c r="M6" s="89"/>
      <c r="N6" s="89"/>
      <c r="O6" s="89"/>
      <c r="P6" s="90"/>
      <c r="Q6" s="89"/>
      <c r="R6" s="89"/>
      <c r="S6" s="89"/>
      <c r="T6" s="89"/>
      <c r="U6" s="89"/>
      <c r="V6" s="89"/>
      <c r="W6" s="89"/>
      <c r="X6" s="89"/>
      <c r="Y6" s="89"/>
      <c r="Z6" s="89"/>
      <c r="AA6" s="89"/>
    </row>
    <row r="7" spans="1:27" s="88" customFormat="1" ht="18" customHeight="1" x14ac:dyDescent="0.25">
      <c r="B7" s="89"/>
      <c r="C7" s="89"/>
      <c r="D7" s="89"/>
      <c r="E7" s="89"/>
      <c r="F7" s="89"/>
      <c r="G7" s="89"/>
      <c r="H7" s="89"/>
      <c r="I7" s="89"/>
      <c r="J7" s="89"/>
      <c r="K7" s="89"/>
      <c r="L7" s="89"/>
      <c r="M7" s="89"/>
      <c r="N7" s="89"/>
      <c r="O7" s="89"/>
      <c r="P7" s="90"/>
      <c r="Q7" s="89"/>
      <c r="R7" s="89"/>
      <c r="S7" s="89"/>
      <c r="T7" s="89"/>
      <c r="U7" s="89"/>
      <c r="V7" s="89"/>
      <c r="W7" s="89"/>
      <c r="X7" s="89"/>
      <c r="Y7" s="89"/>
      <c r="Z7" s="89"/>
      <c r="AA7" s="89"/>
    </row>
    <row r="8" spans="1:27" s="88" customFormat="1" ht="28.5" x14ac:dyDescent="0.25">
      <c r="B8" s="89"/>
      <c r="C8" s="89"/>
      <c r="D8" s="89"/>
      <c r="E8" s="89"/>
      <c r="F8" s="89"/>
      <c r="G8" s="89"/>
      <c r="H8" s="89"/>
      <c r="I8" s="89"/>
      <c r="J8" s="89"/>
      <c r="K8" s="89"/>
      <c r="L8" s="89"/>
      <c r="M8" s="89"/>
      <c r="N8" s="89"/>
      <c r="O8" s="89"/>
      <c r="P8" s="90"/>
      <c r="Q8" s="89"/>
      <c r="R8" s="89"/>
      <c r="S8" s="89"/>
      <c r="T8" s="89"/>
      <c r="U8" s="89"/>
      <c r="V8" s="89"/>
      <c r="W8" s="89"/>
      <c r="X8" s="89"/>
      <c r="Y8" s="89"/>
      <c r="Z8" s="89"/>
      <c r="AA8" s="89"/>
    </row>
    <row r="9" spans="1:27" s="92" customFormat="1" ht="25.5" customHeight="1" x14ac:dyDescent="0.25">
      <c r="B9" s="93"/>
      <c r="C9" s="93"/>
      <c r="D9" s="93"/>
      <c r="E9" s="93"/>
      <c r="F9" s="93"/>
      <c r="G9" s="93"/>
      <c r="H9" s="93"/>
      <c r="I9" s="93"/>
      <c r="J9" s="93"/>
      <c r="K9" s="93"/>
      <c r="L9" s="93"/>
      <c r="M9" s="93"/>
      <c r="N9" s="93"/>
      <c r="O9" s="93"/>
      <c r="P9" s="94"/>
      <c r="Q9" s="93"/>
      <c r="R9" s="93"/>
      <c r="S9" s="93"/>
      <c r="T9" s="93"/>
      <c r="U9" s="93"/>
      <c r="V9" s="93"/>
      <c r="W9" s="93"/>
      <c r="X9" s="93"/>
      <c r="Y9" s="93"/>
      <c r="Z9" s="93"/>
      <c r="AA9" s="93"/>
    </row>
    <row r="10" spans="1:27" s="97" customFormat="1" ht="21" x14ac:dyDescent="0.25">
      <c r="A10" s="175" t="s">
        <v>1</v>
      </c>
      <c r="B10" s="176"/>
      <c r="C10" s="176"/>
      <c r="D10" s="176"/>
      <c r="E10" s="183"/>
      <c r="F10" s="183"/>
      <c r="G10" s="183"/>
      <c r="H10" s="183"/>
      <c r="I10" s="183"/>
      <c r="J10" s="183"/>
      <c r="K10" s="183"/>
      <c r="L10" s="95"/>
      <c r="M10" s="95"/>
      <c r="N10" s="95"/>
      <c r="O10" s="95"/>
      <c r="P10" s="96"/>
      <c r="Q10" s="95"/>
      <c r="R10" s="95"/>
      <c r="S10" s="95"/>
      <c r="T10" s="95"/>
      <c r="U10" s="95"/>
      <c r="V10" s="95"/>
      <c r="W10" s="95"/>
      <c r="X10" s="95"/>
      <c r="Y10" s="95"/>
      <c r="Z10" s="95"/>
      <c r="AA10" s="95"/>
    </row>
    <row r="11" spans="1:27" s="97" customFormat="1" ht="15.75" x14ac:dyDescent="0.25">
      <c r="A11" s="175" t="s">
        <v>2</v>
      </c>
      <c r="B11" s="176"/>
      <c r="C11" s="176"/>
      <c r="D11" s="176"/>
      <c r="E11" s="185"/>
      <c r="F11" s="185"/>
      <c r="G11" s="185"/>
      <c r="H11" s="185"/>
      <c r="I11" s="185"/>
      <c r="J11" s="95"/>
      <c r="K11" s="95"/>
      <c r="L11" s="95"/>
      <c r="M11" s="95"/>
      <c r="N11" s="95"/>
      <c r="O11" s="95"/>
      <c r="P11" s="96"/>
      <c r="Q11" s="95"/>
      <c r="R11" s="95"/>
      <c r="S11" s="95"/>
      <c r="T11" s="95"/>
      <c r="U11" s="95"/>
      <c r="V11" s="95"/>
      <c r="W11" s="95"/>
      <c r="X11" s="95"/>
      <c r="Y11" s="95"/>
      <c r="Z11" s="95"/>
      <c r="AA11" s="95"/>
    </row>
    <row r="12" spans="1:27" s="97" customFormat="1" ht="15.75" x14ac:dyDescent="0.25">
      <c r="A12" s="179" t="s">
        <v>83</v>
      </c>
      <c r="B12" s="180"/>
      <c r="C12" s="180"/>
      <c r="D12" s="180"/>
      <c r="E12" s="186"/>
      <c r="F12" s="186"/>
      <c r="G12" s="186"/>
      <c r="H12" s="186"/>
      <c r="I12" s="186"/>
      <c r="J12" s="186"/>
      <c r="K12" s="186"/>
      <c r="L12" s="95"/>
      <c r="M12" s="95"/>
      <c r="N12" s="95"/>
      <c r="O12" s="95"/>
      <c r="P12" s="96"/>
      <c r="Q12" s="95"/>
      <c r="R12" s="95"/>
      <c r="S12" s="95"/>
      <c r="T12" s="95"/>
      <c r="U12" s="95"/>
      <c r="V12" s="95"/>
      <c r="W12" s="95"/>
      <c r="X12" s="95"/>
      <c r="Y12" s="95"/>
      <c r="Z12" s="95"/>
      <c r="AA12" s="95"/>
    </row>
    <row r="13" spans="1:27" s="97" customFormat="1" ht="15.75" x14ac:dyDescent="0.25">
      <c r="A13" s="179" t="s">
        <v>83</v>
      </c>
      <c r="B13" s="180"/>
      <c r="C13" s="180"/>
      <c r="D13" s="180"/>
      <c r="E13" s="186"/>
      <c r="F13" s="186"/>
      <c r="G13" s="186"/>
      <c r="H13" s="186"/>
      <c r="I13" s="186"/>
      <c r="J13" s="186"/>
      <c r="K13" s="186"/>
      <c r="L13" s="95"/>
      <c r="M13" s="95"/>
      <c r="N13" s="95"/>
      <c r="O13" s="95"/>
      <c r="P13" s="96"/>
      <c r="Q13" s="95"/>
      <c r="R13" s="95"/>
      <c r="S13" s="95"/>
      <c r="T13" s="95"/>
      <c r="U13" s="95"/>
      <c r="V13" s="95"/>
      <c r="W13" s="95"/>
      <c r="X13" s="95"/>
      <c r="Y13" s="95"/>
      <c r="Z13" s="95"/>
      <c r="AA13" s="95"/>
    </row>
    <row r="14" spans="1:27" s="97" customFormat="1" ht="15.75" x14ac:dyDescent="0.25">
      <c r="A14" s="179" t="s">
        <v>82</v>
      </c>
      <c r="B14" s="180"/>
      <c r="C14" s="180"/>
      <c r="D14" s="180"/>
      <c r="E14" s="186"/>
      <c r="F14" s="186"/>
      <c r="G14" s="186"/>
      <c r="H14" s="186"/>
      <c r="I14" s="186"/>
      <c r="J14" s="186"/>
      <c r="K14" s="186"/>
      <c r="L14" s="163"/>
      <c r="M14" s="95"/>
      <c r="N14" s="95"/>
      <c r="O14" s="95"/>
      <c r="P14" s="96"/>
      <c r="Q14" s="95"/>
      <c r="R14" s="95"/>
      <c r="S14" s="95"/>
      <c r="T14" s="95"/>
      <c r="U14" s="95"/>
      <c r="V14" s="95"/>
      <c r="W14" s="95"/>
      <c r="X14" s="95"/>
      <c r="Y14" s="95"/>
      <c r="Z14" s="95"/>
      <c r="AA14" s="95"/>
    </row>
    <row r="15" spans="1:27" s="97" customFormat="1" ht="15.75" x14ac:dyDescent="0.25">
      <c r="A15" s="179" t="s">
        <v>84</v>
      </c>
      <c r="B15" s="180"/>
      <c r="C15" s="180"/>
      <c r="D15" s="180"/>
      <c r="E15" s="186"/>
      <c r="F15" s="186"/>
      <c r="G15" s="186"/>
      <c r="H15" s="186"/>
      <c r="I15" s="186"/>
      <c r="J15" s="186"/>
      <c r="K15" s="186"/>
      <c r="L15" s="95"/>
      <c r="M15" s="95"/>
      <c r="N15" s="95"/>
      <c r="O15" s="95"/>
      <c r="P15" s="96"/>
      <c r="Q15" s="95"/>
      <c r="R15" s="95"/>
      <c r="S15" s="95"/>
      <c r="T15" s="95"/>
      <c r="U15" s="95"/>
      <c r="V15" s="95"/>
      <c r="W15" s="95"/>
      <c r="X15" s="95"/>
      <c r="Y15" s="95"/>
      <c r="Z15" s="95"/>
      <c r="AA15" s="95"/>
    </row>
    <row r="16" spans="1:27" s="97" customFormat="1" ht="15.75" x14ac:dyDescent="0.25">
      <c r="A16" s="179" t="s">
        <v>81</v>
      </c>
      <c r="B16" s="180"/>
      <c r="C16" s="180"/>
      <c r="D16" s="180"/>
      <c r="E16" s="186"/>
      <c r="F16" s="186"/>
      <c r="G16" s="186"/>
      <c r="H16" s="186"/>
      <c r="I16" s="186"/>
      <c r="J16" s="186"/>
      <c r="K16" s="186"/>
      <c r="L16" s="95"/>
      <c r="M16" s="95"/>
      <c r="N16" s="95"/>
      <c r="O16" s="95"/>
      <c r="P16" s="96"/>
      <c r="Q16" s="95"/>
      <c r="R16" s="95"/>
      <c r="S16" s="95"/>
      <c r="T16" s="95"/>
      <c r="U16" s="95"/>
      <c r="V16" s="95"/>
      <c r="W16" s="95"/>
      <c r="X16" s="95"/>
      <c r="Y16" s="95"/>
      <c r="Z16" s="95"/>
      <c r="AA16" s="95"/>
    </row>
    <row r="17" spans="1:30" s="97" customFormat="1" ht="15.75" x14ac:dyDescent="0.25">
      <c r="A17" s="175" t="s">
        <v>3</v>
      </c>
      <c r="B17" s="176"/>
      <c r="C17" s="176"/>
      <c r="D17" s="176"/>
      <c r="E17" s="187"/>
      <c r="F17" s="187"/>
      <c r="G17" s="187"/>
      <c r="H17" s="187"/>
      <c r="I17" s="187"/>
      <c r="J17" s="187"/>
      <c r="K17" s="187"/>
      <c r="L17" s="95"/>
      <c r="M17" s="95"/>
      <c r="N17" s="95"/>
      <c r="O17" s="95"/>
      <c r="P17" s="96"/>
      <c r="Q17" s="95"/>
      <c r="R17" s="95"/>
      <c r="S17" s="95"/>
      <c r="T17" s="95"/>
      <c r="U17" s="95"/>
      <c r="V17" s="95"/>
      <c r="W17" s="95"/>
      <c r="X17" s="95"/>
      <c r="Y17" s="95"/>
      <c r="Z17" s="95"/>
      <c r="AA17" s="95"/>
    </row>
    <row r="18" spans="1:30" s="97" customFormat="1" ht="14.25" customHeight="1" x14ac:dyDescent="0.25">
      <c r="A18" s="175" t="s">
        <v>847</v>
      </c>
      <c r="B18" s="176"/>
      <c r="C18" s="176"/>
      <c r="D18" s="176"/>
      <c r="E18" s="158" t="str">
        <f>IF(E16="","",VLOOKUP(E16,Sheet1!$A$1:$C$248,3,0))</f>
        <v/>
      </c>
      <c r="F18" s="188"/>
      <c r="G18" s="188"/>
      <c r="H18" s="188"/>
      <c r="I18" s="188"/>
      <c r="J18" s="188"/>
      <c r="K18" s="188"/>
      <c r="L18" s="95"/>
      <c r="M18" s="95"/>
      <c r="N18" s="95"/>
      <c r="O18" s="95"/>
      <c r="P18" s="96"/>
      <c r="Q18" s="95"/>
      <c r="R18" s="95"/>
      <c r="S18" s="95"/>
      <c r="T18" s="95"/>
      <c r="U18" s="95"/>
      <c r="V18" s="95"/>
      <c r="W18" s="95"/>
      <c r="X18" s="95"/>
      <c r="Y18" s="95"/>
      <c r="Z18" s="95"/>
      <c r="AA18" s="95"/>
    </row>
    <row r="19" spans="1:30" s="97" customFormat="1" ht="15.75" x14ac:dyDescent="0.25">
      <c r="A19" s="177" t="s">
        <v>4</v>
      </c>
      <c r="B19" s="178"/>
      <c r="C19" s="178"/>
      <c r="D19" s="178"/>
      <c r="E19" s="160"/>
      <c r="F19" s="161"/>
      <c r="G19" s="184"/>
      <c r="H19" s="184"/>
      <c r="I19" s="184"/>
      <c r="J19" s="184"/>
      <c r="K19" s="184"/>
      <c r="L19" s="95"/>
      <c r="M19" s="95"/>
      <c r="N19" s="95"/>
      <c r="O19" s="95"/>
      <c r="P19" s="96"/>
      <c r="Q19" s="95"/>
      <c r="R19" s="95"/>
      <c r="S19" s="95"/>
      <c r="T19" s="95"/>
      <c r="U19" s="95"/>
      <c r="V19" s="95"/>
      <c r="W19" s="95"/>
      <c r="X19" s="95"/>
      <c r="Y19" s="95"/>
      <c r="Z19" s="95"/>
      <c r="AA19" s="95"/>
    </row>
    <row r="20" spans="1:30" s="97" customFormat="1" x14ac:dyDescent="0.25">
      <c r="A20" s="98"/>
      <c r="B20" s="98"/>
      <c r="C20" s="98"/>
      <c r="D20" s="98"/>
      <c r="E20" s="99"/>
      <c r="F20" s="99"/>
      <c r="G20" s="99"/>
      <c r="H20" s="99"/>
      <c r="I20" s="99"/>
      <c r="J20" s="95"/>
      <c r="K20" s="95"/>
      <c r="L20" s="95"/>
      <c r="M20" s="95"/>
      <c r="N20" s="95"/>
      <c r="O20" s="95"/>
      <c r="P20" s="96"/>
      <c r="Q20" s="95"/>
      <c r="R20" s="95"/>
      <c r="S20" s="95"/>
      <c r="T20" s="95"/>
      <c r="U20" s="95"/>
      <c r="V20" s="95"/>
      <c r="W20" s="95"/>
      <c r="X20" s="95"/>
      <c r="Y20" s="95"/>
      <c r="Z20" s="95"/>
      <c r="AA20" s="95"/>
    </row>
    <row r="21" spans="1:30" s="97" customFormat="1" ht="40.5" customHeight="1" x14ac:dyDescent="0.25">
      <c r="A21" s="182" t="s">
        <v>5</v>
      </c>
      <c r="B21" s="182"/>
      <c r="C21" s="182"/>
      <c r="D21" s="182"/>
      <c r="E21" s="182"/>
      <c r="F21" s="182"/>
      <c r="G21" s="182"/>
      <c r="H21" s="182"/>
      <c r="I21" s="182"/>
      <c r="J21" s="100" t="s">
        <v>14</v>
      </c>
      <c r="K21" s="100" t="s">
        <v>15</v>
      </c>
      <c r="L21" s="100" t="s">
        <v>88</v>
      </c>
      <c r="M21" s="101" t="s">
        <v>85</v>
      </c>
      <c r="N21" s="101" t="s">
        <v>86</v>
      </c>
      <c r="O21" s="95"/>
      <c r="P21" s="96"/>
      <c r="Q21" s="95"/>
      <c r="R21" s="95"/>
      <c r="S21" s="95"/>
      <c r="T21" s="95"/>
      <c r="U21" s="95"/>
      <c r="V21" s="95"/>
      <c r="W21" s="95"/>
      <c r="X21" s="95"/>
      <c r="Y21" s="95"/>
      <c r="Z21" s="95"/>
      <c r="AA21" s="95"/>
    </row>
    <row r="22" spans="1:30" s="106" customFormat="1" ht="18.75" x14ac:dyDescent="0.25">
      <c r="A22" s="181" t="s">
        <v>16</v>
      </c>
      <c r="B22" s="181"/>
      <c r="C22" s="181"/>
      <c r="D22" s="181"/>
      <c r="E22" s="181"/>
      <c r="F22" s="181"/>
      <c r="G22" s="181"/>
      <c r="H22" s="181"/>
      <c r="I22" s="181"/>
      <c r="J22" s="102">
        <f>SUM('1. PARTICIPATION'!C73)</f>
        <v>0</v>
      </c>
      <c r="K22" s="102">
        <f>IF(J22&lt;40,J22,40)</f>
        <v>0</v>
      </c>
      <c r="L22" s="102" t="str">
        <f>IF(J22&lt;20,"Minimum of 20 points NOT achieved!!!",IF(J22&lt;40,"Minimum of 20 points achieved.","Maximum of 40 points achieved. Congrats!!!"))</f>
        <v>Minimum of 20 points NOT achieved!!!</v>
      </c>
      <c r="M22" s="103">
        <v>20</v>
      </c>
      <c r="N22" s="103">
        <v>40</v>
      </c>
      <c r="O22" s="104"/>
      <c r="P22" s="104"/>
      <c r="Q22" s="105"/>
      <c r="R22" s="105"/>
      <c r="S22" s="105"/>
      <c r="T22" s="105"/>
      <c r="U22" s="105"/>
      <c r="V22" s="105"/>
      <c r="W22" s="105"/>
      <c r="X22" s="105"/>
      <c r="Y22" s="105"/>
      <c r="Z22" s="105"/>
      <c r="AA22" s="105"/>
    </row>
    <row r="23" spans="1:30" s="106" customFormat="1" ht="18.75" x14ac:dyDescent="0.25">
      <c r="A23" s="181" t="s">
        <v>17</v>
      </c>
      <c r="B23" s="181"/>
      <c r="C23" s="181"/>
      <c r="D23" s="181"/>
      <c r="E23" s="181"/>
      <c r="F23" s="181"/>
      <c r="G23" s="181"/>
      <c r="H23" s="181"/>
      <c r="I23" s="181"/>
      <c r="J23" s="102">
        <f>SUM('2. DEVELOPMENT'!C92)</f>
        <v>0</v>
      </c>
      <c r="K23" s="102">
        <f t="shared" ref="K23:K26" si="0">IF(J23&lt;40,J23,40)</f>
        <v>0</v>
      </c>
      <c r="L23" s="102" t="str">
        <f>IF(J23&lt;40,"","Maximum achieved. Congratulation!")</f>
        <v/>
      </c>
      <c r="M23" s="103"/>
      <c r="N23" s="103">
        <v>40</v>
      </c>
      <c r="O23" s="107"/>
      <c r="P23" s="108"/>
      <c r="Q23" s="109"/>
      <c r="R23" s="109"/>
      <c r="S23" s="109"/>
      <c r="T23" s="109"/>
      <c r="U23" s="109"/>
      <c r="V23" s="109"/>
      <c r="W23" s="109"/>
      <c r="X23" s="109"/>
      <c r="Y23" s="109"/>
      <c r="Z23" s="109"/>
      <c r="AA23" s="109"/>
    </row>
    <row r="24" spans="1:30" s="106" customFormat="1" ht="18.75" x14ac:dyDescent="0.25">
      <c r="A24" s="181" t="s">
        <v>51</v>
      </c>
      <c r="B24" s="181"/>
      <c r="C24" s="181"/>
      <c r="D24" s="181"/>
      <c r="E24" s="181"/>
      <c r="F24" s="181"/>
      <c r="G24" s="181"/>
      <c r="H24" s="181"/>
      <c r="I24" s="181"/>
      <c r="J24" s="102">
        <f>SUM('3. DISSEMINATION'!C149)</f>
        <v>0</v>
      </c>
      <c r="K24" s="102">
        <f t="shared" si="0"/>
        <v>0</v>
      </c>
      <c r="L24" s="102" t="str">
        <f t="shared" ref="L24:L26" si="1">IF(J24&lt;40,"","Maximum achieved. Congratulation!")</f>
        <v/>
      </c>
      <c r="M24" s="103"/>
      <c r="N24" s="103">
        <v>40</v>
      </c>
      <c r="O24" s="107"/>
      <c r="P24" s="108"/>
      <c r="Q24" s="109"/>
      <c r="R24" s="109"/>
      <c r="S24" s="109"/>
      <c r="T24" s="109"/>
      <c r="U24" s="109"/>
      <c r="V24" s="109"/>
      <c r="W24" s="109"/>
      <c r="X24" s="109"/>
      <c r="Y24" s="109"/>
      <c r="Z24" s="109"/>
      <c r="AA24" s="109"/>
    </row>
    <row r="25" spans="1:30" s="106" customFormat="1" ht="18" customHeight="1" x14ac:dyDescent="0.25">
      <c r="A25" s="181" t="s">
        <v>18</v>
      </c>
      <c r="B25" s="181"/>
      <c r="C25" s="181"/>
      <c r="D25" s="181"/>
      <c r="E25" s="181"/>
      <c r="F25" s="181"/>
      <c r="G25" s="181"/>
      <c r="H25" s="181"/>
      <c r="I25" s="181"/>
      <c r="J25" s="102">
        <f>SUM('4. PUBLICATIONS'!C424)</f>
        <v>0</v>
      </c>
      <c r="K25" s="102">
        <f t="shared" si="0"/>
        <v>0</v>
      </c>
      <c r="L25" s="102" t="str">
        <f t="shared" si="1"/>
        <v/>
      </c>
      <c r="M25" s="103"/>
      <c r="N25" s="103">
        <v>40</v>
      </c>
      <c r="O25" s="107"/>
      <c r="P25" s="95"/>
      <c r="Q25" s="95"/>
      <c r="R25" s="95"/>
      <c r="S25" s="95"/>
      <c r="T25" s="95"/>
      <c r="U25" s="95"/>
      <c r="V25" s="95"/>
      <c r="W25" s="95"/>
      <c r="X25" s="95"/>
      <c r="Y25" s="95"/>
      <c r="Z25" s="95"/>
      <c r="AA25" s="95"/>
      <c r="AB25" s="110"/>
      <c r="AC25" s="110"/>
      <c r="AD25" s="110"/>
    </row>
    <row r="26" spans="1:30" s="106" customFormat="1" ht="18.75" customHeight="1" x14ac:dyDescent="0.3">
      <c r="A26" s="181" t="s">
        <v>19</v>
      </c>
      <c r="B26" s="181"/>
      <c r="C26" s="181"/>
      <c r="D26" s="181"/>
      <c r="E26" s="181"/>
      <c r="F26" s="181"/>
      <c r="G26" s="181"/>
      <c r="H26" s="181"/>
      <c r="I26" s="181"/>
      <c r="J26" s="102">
        <f>'5. CLINICAL ACTIVITIES'!C11</f>
        <v>0</v>
      </c>
      <c r="K26" s="102">
        <f t="shared" si="0"/>
        <v>0</v>
      </c>
      <c r="L26" s="102" t="str">
        <f t="shared" si="1"/>
        <v/>
      </c>
      <c r="M26" s="111"/>
      <c r="N26" s="147">
        <v>20</v>
      </c>
      <c r="O26" s="107"/>
      <c r="P26" s="95"/>
      <c r="Q26" s="95"/>
      <c r="R26" s="95"/>
      <c r="S26" s="95"/>
      <c r="T26" s="95"/>
      <c r="U26" s="95"/>
      <c r="V26" s="95"/>
      <c r="W26" s="95"/>
      <c r="X26" s="95"/>
      <c r="Y26" s="95"/>
      <c r="Z26" s="95"/>
      <c r="AA26" s="95"/>
      <c r="AB26" s="110"/>
      <c r="AC26" s="110"/>
      <c r="AD26" s="110"/>
    </row>
    <row r="27" spans="1:30" s="97" customFormat="1" ht="22.5" customHeight="1" thickBot="1" x14ac:dyDescent="0.3">
      <c r="B27" s="112"/>
      <c r="C27" s="112"/>
      <c r="D27" s="112"/>
      <c r="E27" s="112"/>
      <c r="F27" s="112"/>
      <c r="G27" s="112"/>
      <c r="H27" s="112"/>
      <c r="I27" s="112"/>
      <c r="J27" s="95"/>
      <c r="K27" s="95"/>
      <c r="L27" s="95"/>
      <c r="M27" s="54"/>
      <c r="N27" s="54"/>
      <c r="O27" s="113"/>
      <c r="P27" s="96"/>
      <c r="Q27" s="95"/>
      <c r="R27" s="95"/>
      <c r="S27" s="95"/>
      <c r="T27" s="95"/>
      <c r="U27" s="95"/>
      <c r="V27" s="95"/>
      <c r="W27" s="95"/>
      <c r="X27" s="95"/>
      <c r="Y27" s="95"/>
      <c r="Z27" s="95"/>
      <c r="AA27" s="95"/>
    </row>
    <row r="28" spans="1:30" s="115" customFormat="1" ht="19.5" thickBot="1" x14ac:dyDescent="0.3">
      <c r="A28" s="126"/>
      <c r="B28" s="127"/>
      <c r="C28" s="127"/>
      <c r="D28" s="127"/>
      <c r="E28" s="127"/>
      <c r="F28" s="127"/>
      <c r="G28" s="127"/>
      <c r="H28" s="173" t="s">
        <v>74</v>
      </c>
      <c r="I28" s="174"/>
      <c r="J28" s="122">
        <f>SUM(J22:J26)</f>
        <v>0</v>
      </c>
      <c r="K28" s="123">
        <f>SUM(K22:K26)</f>
        <v>0</v>
      </c>
      <c r="L28" s="154" t="str">
        <f>IF('1. PARTICIPATION'!B4="","Please, confirm the subscription in Section 1","SUBSCRIPTION CONFIRMED")</f>
        <v>Please, confirm the subscription in Section 1</v>
      </c>
      <c r="M28" s="128"/>
      <c r="N28" s="129"/>
      <c r="O28" s="124"/>
      <c r="P28" s="125"/>
      <c r="Q28" s="124"/>
      <c r="R28" s="124"/>
      <c r="S28" s="124"/>
      <c r="T28" s="124"/>
      <c r="U28" s="124"/>
      <c r="V28" s="124"/>
      <c r="W28" s="124"/>
      <c r="X28" s="124"/>
      <c r="Y28" s="124"/>
      <c r="Z28" s="124"/>
      <c r="AA28" s="124"/>
    </row>
    <row r="29" spans="1:30" s="110" customFormat="1" x14ac:dyDescent="0.25">
      <c r="A29" s="95"/>
      <c r="B29" s="95"/>
      <c r="C29" s="95"/>
      <c r="D29" s="95"/>
      <c r="E29" s="95"/>
      <c r="F29" s="95"/>
      <c r="G29" s="95"/>
      <c r="P29" s="114"/>
    </row>
    <row r="30" spans="1:30" s="110" customFormat="1" ht="16.5" thickBot="1" x14ac:dyDescent="0.3">
      <c r="H30" s="156" t="s">
        <v>93</v>
      </c>
      <c r="I30" s="159"/>
      <c r="P30" s="114"/>
    </row>
    <row r="31" spans="1:30" s="120" customFormat="1" ht="24" thickBot="1" x14ac:dyDescent="0.4">
      <c r="A31" s="116"/>
      <c r="B31" s="117"/>
      <c r="C31" s="117"/>
      <c r="D31" s="171" t="s">
        <v>94</v>
      </c>
      <c r="E31" s="171"/>
      <c r="F31" s="171"/>
      <c r="G31" s="171"/>
      <c r="H31" s="171"/>
      <c r="I31" s="172"/>
      <c r="J31" s="146"/>
      <c r="K31" s="118"/>
      <c r="L31" s="118"/>
      <c r="M31" s="118"/>
      <c r="N31" s="119"/>
      <c r="P31" s="121"/>
    </row>
    <row r="32" spans="1:30" x14ac:dyDescent="0.25">
      <c r="J32" s="110"/>
      <c r="K32" s="110"/>
      <c r="L32" s="110"/>
      <c r="M32" s="110"/>
      <c r="N32" s="110"/>
      <c r="O32" s="110"/>
      <c r="P32" s="110"/>
      <c r="Q32" s="110"/>
      <c r="R32" s="110"/>
    </row>
    <row r="33" spans="10:18" x14ac:dyDescent="0.25">
      <c r="J33" s="110"/>
      <c r="K33" s="110"/>
      <c r="L33" s="110"/>
      <c r="M33" s="110"/>
      <c r="N33" s="110"/>
      <c r="O33" s="110"/>
      <c r="P33" s="110"/>
      <c r="Q33" s="110"/>
      <c r="R33" s="110"/>
    </row>
  </sheetData>
  <sheetProtection algorithmName="SHA-512" hashValue="A3IPuiXwtVaT0OJwzBN1LCsJGYFXH80pGsyyGESGiyCBqg/wGfBznfqnT3NxQk5xbSe0UpfvhZ2B3Ke3xREI2A==" saltValue="syFpFeB5X+7pUwmOaHnRfw==" spinCount="100000" sheet="1" objects="1" scenarios="1"/>
  <mergeCells count="28">
    <mergeCell ref="A23:I23"/>
    <mergeCell ref="A24:I24"/>
    <mergeCell ref="E10:K10"/>
    <mergeCell ref="G19:K19"/>
    <mergeCell ref="E11:I11"/>
    <mergeCell ref="E12:K12"/>
    <mergeCell ref="E16:K16"/>
    <mergeCell ref="E13:K13"/>
    <mergeCell ref="E14:K14"/>
    <mergeCell ref="E15:K15"/>
    <mergeCell ref="E17:K17"/>
    <mergeCell ref="F18:K18"/>
    <mergeCell ref="D31:I31"/>
    <mergeCell ref="H28:I28"/>
    <mergeCell ref="A18:D18"/>
    <mergeCell ref="A19:D19"/>
    <mergeCell ref="A10:D10"/>
    <mergeCell ref="A11:D11"/>
    <mergeCell ref="A13:D13"/>
    <mergeCell ref="A14:D14"/>
    <mergeCell ref="A15:D15"/>
    <mergeCell ref="A16:D16"/>
    <mergeCell ref="A17:D17"/>
    <mergeCell ref="A25:I25"/>
    <mergeCell ref="A26:I26"/>
    <mergeCell ref="A21:I21"/>
    <mergeCell ref="A12:D12"/>
    <mergeCell ref="A22:I22"/>
  </mergeCells>
  <dataValidations xWindow="1585" yWindow="445" count="3">
    <dataValidation allowBlank="1" showInputMessage="1" showErrorMessage="1" promptTitle="Criteria" prompt="Only one of the Sections 2 to 5 can have 0 points." sqref="M21" xr:uid="{00000000-0002-0000-0000-000000000000}"/>
    <dataValidation type="list" allowBlank="1" showInputMessage="1" showErrorMessage="1" errorTitle="Information" error="Choose Positive or Negative" promptTitle="Information" prompt="Choose Positive or Negative. Press ESC or DELETE to leave blank." sqref="J31" xr:uid="{10E61732-249C-4AD2-8CC6-40D5A8D9893D}">
      <formula1>"POSITIVE, NEGATIVE"</formula1>
    </dataValidation>
    <dataValidation type="whole" operator="greaterThan" allowBlank="1" showInputMessage="1" showErrorMessage="1" errorTitle="Information" error="Only whole numbers (integers)." promptTitle="Instruction" prompt="Please, type the phone number without spaces and without the country code e.g. 777666555. The country code will automatically be inserted once the country has been chosen." sqref="F18" xr:uid="{503888F3-801D-45AD-8435-1D5A874838CF}">
      <formula1>0</formula1>
    </dataValidation>
  </dataValidations>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xWindow="1585" yWindow="445" count="3">
        <x14:dataValidation type="list" allowBlank="1" showInputMessage="1" showErrorMessage="1" errorTitle="Information" error="The name of the country has to be chosen from the list." promptTitle="Insctruction" prompt="Please choose the country from the list." xr:uid="{7D842A8E-4B05-4D72-A418-8B5B8DD69216}">
          <x14:formula1>
            <xm:f>Sheet1!$A$1:$A$248</xm:f>
          </x14:formula1>
          <xm:sqref>E16</xm:sqref>
        </x14:dataValidation>
        <x14:dataValidation type="list" allowBlank="1" showInputMessage="1" showErrorMessage="1" errorTitle="Information" error="Month should be chosen from the list." promptTitle="Instruction" prompt="Please choose the month from the list." xr:uid="{F0ECFACB-1787-4DF2-A92C-1D309BDED95F}">
          <x14:formula1>
            <xm:f>Sheet1!$G$1:$G$12</xm:f>
          </x14:formula1>
          <xm:sqref>E19</xm:sqref>
        </x14:dataValidation>
        <x14:dataValidation type="list" allowBlank="1" showInputMessage="1" showErrorMessage="1" promptTitle="Instruction" prompt="Please choose the year from the list." xr:uid="{E5C70F03-D456-418F-9EB2-0041F275541D}">
          <x14:formula1>
            <xm:f>Sheet1!$H$1:$H$24</xm:f>
          </x14:formula1>
          <xm:sqref>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3"/>
  <sheetViews>
    <sheetView workbookViewId="0">
      <selection activeCell="C19" sqref="C19"/>
    </sheetView>
  </sheetViews>
  <sheetFormatPr defaultColWidth="8.7109375" defaultRowHeight="15" x14ac:dyDescent="0.25"/>
  <cols>
    <col min="1" max="1" width="4.140625" style="1" customWidth="1"/>
    <col min="2" max="2" width="128.7109375" style="1" customWidth="1"/>
    <col min="3" max="3" width="19.28515625" style="48" customWidth="1"/>
    <col min="4" max="4" width="37.140625" style="1" customWidth="1"/>
    <col min="5" max="16384" width="8.7109375" style="1"/>
  </cols>
  <sheetData>
    <row r="1" spans="1:4" ht="23.25" x14ac:dyDescent="0.35">
      <c r="A1" s="67" t="s">
        <v>65</v>
      </c>
    </row>
    <row r="2" spans="1:4" s="149" customFormat="1" ht="14.25" customHeight="1" x14ac:dyDescent="0.25">
      <c r="A2" s="69"/>
      <c r="C2" s="150"/>
    </row>
    <row r="3" spans="1:4" s="149" customFormat="1" ht="19.5" customHeight="1" x14ac:dyDescent="0.3">
      <c r="A3" s="69"/>
      <c r="B3" s="151" t="s">
        <v>97</v>
      </c>
      <c r="C3" s="150"/>
    </row>
    <row r="4" spans="1:4" s="149" customFormat="1" ht="19.5" customHeight="1" x14ac:dyDescent="0.3">
      <c r="A4" s="69"/>
      <c r="B4" s="162"/>
      <c r="C4" s="150"/>
    </row>
    <row r="5" spans="1:4" s="149" customFormat="1" ht="14.25" customHeight="1" x14ac:dyDescent="0.25">
      <c r="A5" s="69"/>
      <c r="C5" s="150"/>
    </row>
    <row r="6" spans="1:4" ht="13.5" customHeight="1" x14ac:dyDescent="0.35">
      <c r="A6" s="67"/>
    </row>
    <row r="7" spans="1:4" s="53" customFormat="1" ht="18.75" x14ac:dyDescent="0.25">
      <c r="B7" s="27" t="s">
        <v>95</v>
      </c>
      <c r="C7" s="4">
        <v>2</v>
      </c>
      <c r="D7" s="148"/>
    </row>
    <row r="8" spans="1:4" s="2" customFormat="1" x14ac:dyDescent="0.25">
      <c r="B8" s="2" t="s">
        <v>27</v>
      </c>
      <c r="C8" s="73" t="s">
        <v>71</v>
      </c>
    </row>
    <row r="9" spans="1:4" s="2" customFormat="1" x14ac:dyDescent="0.25">
      <c r="A9" s="2">
        <v>1</v>
      </c>
      <c r="B9" s="132"/>
      <c r="C9" s="6" t="str">
        <f>IF(B9="","",COUNTA(B9)*$C$7)</f>
        <v/>
      </c>
    </row>
    <row r="10" spans="1:4" s="2" customFormat="1" x14ac:dyDescent="0.25">
      <c r="A10" s="2">
        <v>2</v>
      </c>
      <c r="B10" s="132"/>
      <c r="C10" s="6" t="str">
        <f t="shared" ref="C10:C13" si="0">IF(B10="","",COUNTA(B10)*$C$7)</f>
        <v/>
      </c>
    </row>
    <row r="11" spans="1:4" s="2" customFormat="1" x14ac:dyDescent="0.25">
      <c r="A11" s="2">
        <v>3</v>
      </c>
      <c r="B11" s="132"/>
      <c r="C11" s="6" t="str">
        <f t="shared" si="0"/>
        <v/>
      </c>
    </row>
    <row r="12" spans="1:4" s="2" customFormat="1" x14ac:dyDescent="0.25">
      <c r="A12" s="2">
        <v>4</v>
      </c>
      <c r="B12" s="132"/>
      <c r="C12" s="6" t="str">
        <f t="shared" si="0"/>
        <v/>
      </c>
    </row>
    <row r="13" spans="1:4" s="2" customFormat="1" x14ac:dyDescent="0.25">
      <c r="A13" s="2">
        <v>5</v>
      </c>
      <c r="B13" s="132"/>
      <c r="C13" s="6" t="str">
        <f t="shared" si="0"/>
        <v/>
      </c>
      <c r="D13" s="5"/>
    </row>
    <row r="14" spans="1:4" s="2" customFormat="1" ht="16.5" thickBot="1" x14ac:dyDescent="0.3">
      <c r="B14" s="33" t="s">
        <v>25</v>
      </c>
      <c r="C14" s="9">
        <f>COUNT(C9:C13)</f>
        <v>0</v>
      </c>
      <c r="D14" s="38"/>
    </row>
    <row r="15" spans="1:4" s="2" customFormat="1" ht="16.5" thickBot="1" x14ac:dyDescent="0.3">
      <c r="B15" s="33" t="s">
        <v>10</v>
      </c>
      <c r="C15" s="12">
        <f>SUM(C9:C13)</f>
        <v>0</v>
      </c>
      <c r="D15" s="68"/>
    </row>
    <row r="16" spans="1:4" s="2" customFormat="1" ht="15.75" x14ac:dyDescent="0.25">
      <c r="B16" s="33"/>
      <c r="C16" s="13"/>
      <c r="D16" s="68"/>
    </row>
    <row r="17" spans="2:4" s="2" customFormat="1" ht="18.75" x14ac:dyDescent="0.25">
      <c r="B17" s="165" t="s">
        <v>850</v>
      </c>
      <c r="D17" s="68"/>
    </row>
    <row r="18" spans="2:4" s="2" customFormat="1" ht="15.75" customHeight="1" x14ac:dyDescent="0.25">
      <c r="B18" s="57" t="s">
        <v>63</v>
      </c>
      <c r="C18" s="73"/>
      <c r="D18" s="68"/>
    </row>
    <row r="19" spans="2:4" s="2" customFormat="1" ht="15.75" x14ac:dyDescent="0.25">
      <c r="B19" s="164" t="s">
        <v>851</v>
      </c>
      <c r="C19" s="168"/>
      <c r="D19" s="68"/>
    </row>
    <row r="20" spans="2:4" s="2" customFormat="1" ht="15.75" x14ac:dyDescent="0.25">
      <c r="B20" s="164" t="s">
        <v>852</v>
      </c>
      <c r="C20" s="168"/>
      <c r="D20" s="68"/>
    </row>
    <row r="21" spans="2:4" s="2" customFormat="1" ht="15.75" x14ac:dyDescent="0.25">
      <c r="B21" s="164" t="s">
        <v>853</v>
      </c>
      <c r="C21" s="168"/>
      <c r="D21" s="68"/>
    </row>
    <row r="22" spans="2:4" s="2" customFormat="1" ht="15.75" x14ac:dyDescent="0.25">
      <c r="B22" s="164" t="s">
        <v>854</v>
      </c>
      <c r="C22" s="168"/>
      <c r="D22" s="68"/>
    </row>
    <row r="23" spans="2:4" s="2" customFormat="1" ht="15.75" x14ac:dyDescent="0.25">
      <c r="B23" s="164" t="s">
        <v>855</v>
      </c>
      <c r="C23" s="168"/>
      <c r="D23" s="68"/>
    </row>
    <row r="24" spans="2:4" s="2" customFormat="1" ht="15.75" x14ac:dyDescent="0.25">
      <c r="B24" s="164" t="s">
        <v>849</v>
      </c>
      <c r="C24" s="168"/>
      <c r="D24" s="68"/>
    </row>
    <row r="25" spans="2:4" s="2" customFormat="1" ht="15.75" x14ac:dyDescent="0.25">
      <c r="B25" s="164" t="s">
        <v>856</v>
      </c>
      <c r="C25" s="168"/>
      <c r="D25" s="68"/>
    </row>
    <row r="26" spans="2:4" s="2" customFormat="1" ht="16.5" thickBot="1" x14ac:dyDescent="0.3">
      <c r="B26" s="164" t="s">
        <v>857</v>
      </c>
      <c r="C26" s="168"/>
      <c r="D26" s="68"/>
    </row>
    <row r="27" spans="2:4" s="2" customFormat="1" ht="16.5" thickBot="1" x14ac:dyDescent="0.3">
      <c r="B27" s="33" t="s">
        <v>858</v>
      </c>
      <c r="C27" s="9">
        <f>COUNTA(C19:C26)</f>
        <v>0</v>
      </c>
      <c r="D27" s="68"/>
    </row>
    <row r="28" spans="2:4" s="2" customFormat="1" ht="16.5" thickBot="1" x14ac:dyDescent="0.3">
      <c r="B28" s="33" t="s">
        <v>10</v>
      </c>
      <c r="C28" s="12">
        <f>SUM(IF(C19="YES",30,0),IF(C20="YES",30,0),IF(C21="YES",30,0),IF(C22="YES",20,0),IF(C23="YES",25,0),IF(C24="YES",30,0),IF(C25="YES",5,0),C26*3)</f>
        <v>0</v>
      </c>
      <c r="D28" s="68"/>
    </row>
    <row r="29" spans="2:4" s="5" customFormat="1" ht="15.75" x14ac:dyDescent="0.25">
      <c r="B29" s="37"/>
      <c r="C29" s="13"/>
      <c r="D29" s="38"/>
    </row>
    <row r="30" spans="2:4" s="55" customFormat="1" ht="18.75" x14ac:dyDescent="0.25">
      <c r="B30" s="61" t="s">
        <v>96</v>
      </c>
      <c r="C30" s="74">
        <v>20</v>
      </c>
      <c r="D30" s="27"/>
    </row>
    <row r="31" spans="2:4" s="2" customFormat="1" x14ac:dyDescent="0.25">
      <c r="B31" s="166" t="s">
        <v>63</v>
      </c>
      <c r="C31" s="73"/>
    </row>
    <row r="32" spans="2:4" s="2" customFormat="1" x14ac:dyDescent="0.25">
      <c r="B32" s="56" t="s">
        <v>20</v>
      </c>
      <c r="C32" s="134"/>
    </row>
    <row r="33" spans="1:3" s="2" customFormat="1" x14ac:dyDescent="0.25">
      <c r="B33" s="56" t="s">
        <v>848</v>
      </c>
      <c r="C33" s="134"/>
    </row>
    <row r="34" spans="1:3" s="2" customFormat="1" x14ac:dyDescent="0.25">
      <c r="B34" s="56" t="s">
        <v>21</v>
      </c>
      <c r="C34" s="134"/>
    </row>
    <row r="35" spans="1:3" s="2" customFormat="1" x14ac:dyDescent="0.25">
      <c r="B35" s="57" t="s">
        <v>22</v>
      </c>
      <c r="C35" s="134"/>
    </row>
    <row r="36" spans="1:3" s="2" customFormat="1" x14ac:dyDescent="0.25">
      <c r="B36" s="57" t="s">
        <v>23</v>
      </c>
      <c r="C36" s="134"/>
    </row>
    <row r="37" spans="1:3" s="2" customFormat="1" ht="16.5" thickBot="1" x14ac:dyDescent="0.3">
      <c r="B37" s="33" t="s">
        <v>24</v>
      </c>
      <c r="C37" s="9">
        <f>COUNTA(C32:C36)</f>
        <v>0</v>
      </c>
    </row>
    <row r="38" spans="1:3" s="2" customFormat="1" ht="16.5" thickBot="1" x14ac:dyDescent="0.3">
      <c r="B38" s="33" t="s">
        <v>10</v>
      </c>
      <c r="C38" s="12">
        <f>C37*$C$30</f>
        <v>0</v>
      </c>
    </row>
    <row r="39" spans="1:3" s="5" customFormat="1" ht="15.75" x14ac:dyDescent="0.25">
      <c r="B39" s="37"/>
      <c r="C39" s="13"/>
    </row>
    <row r="40" spans="1:3" s="5" customFormat="1" ht="15.75" x14ac:dyDescent="0.25">
      <c r="B40" s="37"/>
      <c r="C40" s="13"/>
    </row>
    <row r="41" spans="1:3" s="5" customFormat="1" ht="18.75" x14ac:dyDescent="0.3">
      <c r="B41" s="58" t="s">
        <v>119</v>
      </c>
      <c r="C41" s="75">
        <v>5</v>
      </c>
    </row>
    <row r="42" spans="1:3" s="5" customFormat="1" ht="14.25" customHeight="1" x14ac:dyDescent="0.25">
      <c r="B42" s="2" t="s">
        <v>61</v>
      </c>
      <c r="C42" s="73" t="s">
        <v>71</v>
      </c>
    </row>
    <row r="43" spans="1:3" s="5" customFormat="1" x14ac:dyDescent="0.25">
      <c r="A43" s="2">
        <v>1</v>
      </c>
      <c r="B43" s="133"/>
      <c r="C43" s="6" t="str">
        <f>IF(B43="","",COUNTA(B43)*$C$41)</f>
        <v/>
      </c>
    </row>
    <row r="44" spans="1:3" s="5" customFormat="1" x14ac:dyDescent="0.25">
      <c r="A44" s="2">
        <v>2</v>
      </c>
      <c r="B44" s="133"/>
      <c r="C44" s="6" t="str">
        <f t="shared" ref="C44:C47" si="1">IF(B44="","",COUNTA(B44)*$C$41)</f>
        <v/>
      </c>
    </row>
    <row r="45" spans="1:3" s="5" customFormat="1" x14ac:dyDescent="0.25">
      <c r="A45" s="2">
        <v>3</v>
      </c>
      <c r="B45" s="133"/>
      <c r="C45" s="6" t="str">
        <f t="shared" si="1"/>
        <v/>
      </c>
    </row>
    <row r="46" spans="1:3" s="5" customFormat="1" x14ac:dyDescent="0.25">
      <c r="A46" s="2">
        <v>4</v>
      </c>
      <c r="B46" s="133"/>
      <c r="C46" s="6" t="str">
        <f t="shared" si="1"/>
        <v/>
      </c>
    </row>
    <row r="47" spans="1:3" s="5" customFormat="1" x14ac:dyDescent="0.25">
      <c r="A47" s="2">
        <v>5</v>
      </c>
      <c r="B47" s="133"/>
      <c r="C47" s="6" t="str">
        <f t="shared" si="1"/>
        <v/>
      </c>
    </row>
    <row r="48" spans="1:3" s="5" customFormat="1" ht="16.5" thickBot="1" x14ac:dyDescent="0.3">
      <c r="B48" s="33" t="s">
        <v>26</v>
      </c>
      <c r="C48" s="9">
        <f>COUNT(C43:C47)</f>
        <v>0</v>
      </c>
    </row>
    <row r="49" spans="1:4" s="5" customFormat="1" ht="16.5" thickBot="1" x14ac:dyDescent="0.3">
      <c r="B49" s="33" t="s">
        <v>10</v>
      </c>
      <c r="C49" s="12">
        <f>SUM(C43:C47)</f>
        <v>0</v>
      </c>
    </row>
    <row r="50" spans="1:4" s="5" customFormat="1" ht="15.75" x14ac:dyDescent="0.25">
      <c r="B50" s="37"/>
      <c r="C50" s="13"/>
    </row>
    <row r="51" spans="1:4" s="5" customFormat="1" ht="18.75" x14ac:dyDescent="0.3">
      <c r="B51" s="58" t="s">
        <v>118</v>
      </c>
      <c r="C51" s="75">
        <v>4</v>
      </c>
    </row>
    <row r="52" spans="1:4" s="5" customFormat="1" ht="14.25" customHeight="1" x14ac:dyDescent="0.25">
      <c r="B52" s="2" t="s">
        <v>62</v>
      </c>
      <c r="C52" s="73" t="s">
        <v>71</v>
      </c>
    </row>
    <row r="53" spans="1:4" s="5" customFormat="1" x14ac:dyDescent="0.25">
      <c r="A53" s="2">
        <v>1</v>
      </c>
      <c r="B53" s="133"/>
      <c r="C53" s="6" t="str">
        <f>IF(B53="","",COUNTA(B53)*$C$51)</f>
        <v/>
      </c>
    </row>
    <row r="54" spans="1:4" s="5" customFormat="1" x14ac:dyDescent="0.25">
      <c r="A54" s="2">
        <v>2</v>
      </c>
      <c r="B54" s="133"/>
      <c r="C54" s="6" t="str">
        <f t="shared" ref="C54:C57" si="2">IF(B54="","",COUNTA(B54)*$C$51)</f>
        <v/>
      </c>
    </row>
    <row r="55" spans="1:4" s="5" customFormat="1" x14ac:dyDescent="0.25">
      <c r="A55" s="2">
        <v>3</v>
      </c>
      <c r="B55" s="133"/>
      <c r="C55" s="6" t="str">
        <f t="shared" si="2"/>
        <v/>
      </c>
    </row>
    <row r="56" spans="1:4" s="5" customFormat="1" x14ac:dyDescent="0.25">
      <c r="A56" s="2">
        <v>4</v>
      </c>
      <c r="B56" s="133"/>
      <c r="C56" s="6" t="str">
        <f t="shared" si="2"/>
        <v/>
      </c>
    </row>
    <row r="57" spans="1:4" s="5" customFormat="1" x14ac:dyDescent="0.25">
      <c r="A57" s="2">
        <v>5</v>
      </c>
      <c r="B57" s="133"/>
      <c r="C57" s="6" t="str">
        <f t="shared" si="2"/>
        <v/>
      </c>
    </row>
    <row r="58" spans="1:4" s="5" customFormat="1" ht="16.5" thickBot="1" x14ac:dyDescent="0.3">
      <c r="B58" s="33" t="s">
        <v>26</v>
      </c>
      <c r="C58" s="9">
        <f>COUNT(C53:C57)</f>
        <v>0</v>
      </c>
    </row>
    <row r="59" spans="1:4" s="5" customFormat="1" ht="16.5" thickBot="1" x14ac:dyDescent="0.3">
      <c r="B59" s="33" t="s">
        <v>10</v>
      </c>
      <c r="C59" s="12">
        <f>SUM(C53:C57)</f>
        <v>0</v>
      </c>
    </row>
    <row r="60" spans="1:4" s="5" customFormat="1" ht="15.75" x14ac:dyDescent="0.25">
      <c r="B60" s="37"/>
      <c r="C60" s="13"/>
    </row>
    <row r="61" spans="1:4" s="2" customFormat="1" ht="18.75" x14ac:dyDescent="0.25">
      <c r="B61" s="27" t="s">
        <v>75</v>
      </c>
      <c r="C61" s="27"/>
      <c r="D61" s="27"/>
    </row>
    <row r="62" spans="1:4" s="2" customFormat="1" ht="15.75" thickBot="1" x14ac:dyDescent="0.3">
      <c r="B62" s="33" t="s">
        <v>54</v>
      </c>
      <c r="C62" s="135"/>
      <c r="D62" s="145"/>
    </row>
    <row r="63" spans="1:4" s="2" customFormat="1" ht="16.5" thickBot="1" x14ac:dyDescent="0.3">
      <c r="B63" s="33" t="s">
        <v>10</v>
      </c>
      <c r="C63" s="12">
        <f>C62*1</f>
        <v>0</v>
      </c>
    </row>
    <row r="64" spans="1:4" s="2" customFormat="1" ht="15.75" x14ac:dyDescent="0.25">
      <c r="B64" s="33"/>
      <c r="C64" s="59"/>
    </row>
    <row r="65" spans="2:4" s="2" customFormat="1" ht="18.75" x14ac:dyDescent="0.25">
      <c r="B65" s="27" t="s">
        <v>92</v>
      </c>
      <c r="C65" s="27"/>
      <c r="D65" s="27"/>
    </row>
    <row r="66" spans="2:4" s="2" customFormat="1" ht="16.5" thickBot="1" x14ac:dyDescent="0.3">
      <c r="B66" s="33" t="s">
        <v>53</v>
      </c>
      <c r="C66" s="136"/>
      <c r="D66" s="91"/>
    </row>
    <row r="67" spans="2:4" s="2" customFormat="1" ht="16.5" thickBot="1" x14ac:dyDescent="0.3">
      <c r="B67" s="33" t="s">
        <v>10</v>
      </c>
      <c r="C67" s="12">
        <f>C66*5</f>
        <v>0</v>
      </c>
      <c r="D67" s="68"/>
    </row>
    <row r="68" spans="2:4" s="5" customFormat="1" ht="15.75" x14ac:dyDescent="0.25">
      <c r="B68" s="37"/>
      <c r="C68" s="13"/>
      <c r="D68" s="68"/>
    </row>
    <row r="69" spans="2:4" s="5" customFormat="1" ht="18.75" x14ac:dyDescent="0.25">
      <c r="B69" s="58" t="s">
        <v>122</v>
      </c>
      <c r="C69" s="13"/>
      <c r="D69" s="68"/>
    </row>
    <row r="70" spans="2:4" s="5" customFormat="1" ht="15" customHeight="1" thickBot="1" x14ac:dyDescent="0.3">
      <c r="B70" s="81" t="s">
        <v>89</v>
      </c>
      <c r="C70" s="82" t="s">
        <v>90</v>
      </c>
      <c r="D70" s="68"/>
    </row>
    <row r="71" spans="2:4" s="5" customFormat="1" ht="16.5" thickBot="1" x14ac:dyDescent="0.3">
      <c r="B71" s="137"/>
      <c r="C71" s="155"/>
      <c r="D71" s="68"/>
    </row>
    <row r="72" spans="2:4" s="2" customFormat="1" ht="15.75" thickBot="1" x14ac:dyDescent="0.3">
      <c r="C72" s="60"/>
    </row>
    <row r="73" spans="2:4" s="2" customFormat="1" ht="19.5" thickBot="1" x14ac:dyDescent="0.3">
      <c r="B73" s="46" t="s">
        <v>6</v>
      </c>
      <c r="C73" s="25">
        <f>SUM(C15,C28,C38,C49,C59,C63,C67,C71)</f>
        <v>0</v>
      </c>
      <c r="D73" s="83" t="str">
        <f>IF(C73&lt;20,"Minimum criterion NOT satisfied!","Minimum criterion satisfied! :)")</f>
        <v>Minimum criterion NOT satisfied!</v>
      </c>
    </row>
  </sheetData>
  <sheetProtection algorithmName="SHA-512" hashValue="gV9x3aRKYJUWUM19LI7IGd0Ne182u56PztbKXtTJar+Q3Zt4X3kpEhozbreESrt6PUdiIOJTQ8OB1qgnuP2Wvg==" saltValue="nDA+9t9aYamT7q2yx+g7SA==" spinCount="100000" sheet="1" objects="1" scenarios="1"/>
  <dataValidations xWindow="1138" yWindow="651" count="7">
    <dataValidation type="list" allowBlank="1" showInputMessage="1" showErrorMessage="1" errorTitle="Information" error="Please choose YES or leave blank." promptTitle="Instruction" prompt="Please choose YES or leave blank. _x000a_Press ESC or DELETE to leave blank. " sqref="C32:C36" xr:uid="{00000000-0002-0000-0100-000000000000}">
      <formula1>"YES"</formula1>
    </dataValidation>
    <dataValidation type="whole" operator="greaterThanOrEqual" allowBlank="1" showInputMessage="1" showErrorMessage="1" errorTitle="Instruction" error="Only whole numbers can be presented. No decimal fractions or text allowed." promptTitle="Instruction" prompt="Please use only whole numbers (integers)." sqref="C66 C62" xr:uid="{00000000-0002-0000-0100-000001000000}">
      <formula1>0</formula1>
    </dataValidation>
    <dataValidation allowBlank="1" showInputMessage="1" showErrorMessage="1" promptTitle="Criteria of evaluation" prompt="A minimum of 20 points is required._x000a_Maximum number of points from this Section to be included in the recertification is 40." sqref="C73" xr:uid="{00000000-0002-0000-0100-000002000000}"/>
    <dataValidation type="list" allowBlank="1" showInputMessage="1" showErrorMessage="1" errorTitle="Information" error="Only whole numbers (integers) between 0 and 5." promptTitle="Information" prompt="This cell has to remain blank. The Committee will fill it in once the description of important activities has been evaluated." sqref="C71" xr:uid="{00000000-0002-0000-0100-000003000000}">
      <formula1>"0,1,2,3,4,5"</formula1>
    </dataValidation>
    <dataValidation type="list" allowBlank="1" showInputMessage="1" showErrorMessage="1" errorTitle="Information" error="Please, chose the statement." promptTitle="Instruction" prompt="Please, choose the statement to confirm that you have paid all annual subscriptions. Press ESC or DELETE to leave blank." sqref="B4" xr:uid="{981A8128-DB64-4B31-B9DB-230174B90FA1}">
      <mc:AlternateContent xmlns:x12ac="http://schemas.microsoft.com/office/spreadsheetml/2011/1/ac" xmlns:mc="http://schemas.openxmlformats.org/markup-compatibility/2006">
        <mc:Choice Requires="x12ac">
          <x12ac:list>"I declare, I have paid all annual subscriptions during the recertification period."</x12ac:list>
        </mc:Choice>
        <mc:Fallback>
          <formula1>"I declare, I have paid all annual subscriptions during the recertification period."</formula1>
        </mc:Fallback>
      </mc:AlternateContent>
    </dataValidation>
    <dataValidation type="list" allowBlank="1" showInputMessage="1" showErrorMessage="1" errorTitle="Information" error="Please choose YES or leave blank. _x000a_Press ESC or DELETE to leave blank. " promptTitle="Instruction" prompt="Please choose YES or leave blank. _x000a_Press ESC or DELETE to leave blank. " sqref="C19:C25" xr:uid="{0BB071FD-2E42-4500-B5AE-DC37F8A91739}">
      <formula1>"YES"</formula1>
    </dataValidation>
    <dataValidation type="whole" allowBlank="1" showInputMessage="1" showErrorMessage="1" errorTitle="Information" error="Please use only whole numbers." promptTitle="Instruction" prompt="Please use only whole numbers." sqref="C26" xr:uid="{99DD451B-E645-4630-A924-86E06784FAAD}">
      <formula1>1</formula1>
      <formula2>10</formula2>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2"/>
  <sheetViews>
    <sheetView workbookViewId="0">
      <selection activeCell="B8" sqref="B8"/>
    </sheetView>
  </sheetViews>
  <sheetFormatPr defaultColWidth="8.7109375" defaultRowHeight="15" x14ac:dyDescent="0.25"/>
  <cols>
    <col min="1" max="1" width="3" style="1" bestFit="1" customWidth="1"/>
    <col min="2" max="2" width="177.85546875" style="17" customWidth="1"/>
    <col min="3" max="3" width="27" style="22" customWidth="1"/>
    <col min="4" max="9" width="8.7109375" style="17"/>
    <col min="10" max="16384" width="8.7109375" style="1"/>
  </cols>
  <sheetData>
    <row r="1" spans="1:9" ht="23.25" x14ac:dyDescent="0.35">
      <c r="A1" s="67" t="s">
        <v>64</v>
      </c>
    </row>
    <row r="2" spans="1:9" s="2" customFormat="1" ht="18.75" x14ac:dyDescent="0.25">
      <c r="B2" s="3" t="s">
        <v>98</v>
      </c>
      <c r="C2" s="4">
        <v>5</v>
      </c>
      <c r="D2" s="3"/>
      <c r="E2" s="3"/>
      <c r="F2" s="3"/>
      <c r="G2" s="3"/>
      <c r="H2" s="49"/>
      <c r="I2" s="49"/>
    </row>
    <row r="3" spans="1:9" s="2" customFormat="1" x14ac:dyDescent="0.25">
      <c r="B3" s="80" t="s">
        <v>77</v>
      </c>
      <c r="C3" s="73" t="s">
        <v>71</v>
      </c>
      <c r="D3" s="5"/>
      <c r="E3" s="5"/>
      <c r="F3" s="5"/>
      <c r="G3" s="5"/>
      <c r="H3" s="5"/>
      <c r="I3" s="5"/>
    </row>
    <row r="4" spans="1:9" s="2" customFormat="1" x14ac:dyDescent="0.25">
      <c r="A4" s="2">
        <v>1</v>
      </c>
      <c r="B4" s="133"/>
      <c r="C4" s="6" t="str">
        <f>IF(B4="","",COUNTA(B4)*$C$2)</f>
        <v/>
      </c>
      <c r="D4" s="5"/>
      <c r="E4" s="5"/>
      <c r="F4" s="5"/>
      <c r="G4" s="5"/>
      <c r="H4" s="5"/>
      <c r="I4" s="5"/>
    </row>
    <row r="5" spans="1:9" s="2" customFormat="1" x14ac:dyDescent="0.25">
      <c r="A5" s="2">
        <v>2</v>
      </c>
      <c r="B5" s="133"/>
      <c r="C5" s="6" t="str">
        <f t="shared" ref="C5:C13" si="0">IF(B5="","",COUNTA(B5)*$C$2)</f>
        <v/>
      </c>
      <c r="D5" s="5"/>
      <c r="E5" s="5"/>
      <c r="F5" s="5"/>
      <c r="G5" s="5"/>
      <c r="H5" s="5"/>
      <c r="I5" s="5"/>
    </row>
    <row r="6" spans="1:9" s="2" customFormat="1" x14ac:dyDescent="0.25">
      <c r="A6" s="2">
        <v>3</v>
      </c>
      <c r="B6" s="133"/>
      <c r="C6" s="6" t="str">
        <f t="shared" si="0"/>
        <v/>
      </c>
      <c r="D6" s="5"/>
      <c r="E6" s="5"/>
      <c r="F6" s="5"/>
      <c r="G6" s="5"/>
      <c r="H6" s="5"/>
      <c r="I6" s="5"/>
    </row>
    <row r="7" spans="1:9" s="2" customFormat="1" x14ac:dyDescent="0.25">
      <c r="A7" s="2">
        <v>4</v>
      </c>
      <c r="B7" s="133"/>
      <c r="C7" s="6" t="str">
        <f t="shared" si="0"/>
        <v/>
      </c>
      <c r="D7" s="5"/>
      <c r="E7" s="5"/>
      <c r="F7" s="5"/>
      <c r="G7" s="5"/>
      <c r="H7" s="5"/>
      <c r="I7" s="5"/>
    </row>
    <row r="8" spans="1:9" s="2" customFormat="1" x14ac:dyDescent="0.25">
      <c r="A8" s="2">
        <v>5</v>
      </c>
      <c r="B8" s="133"/>
      <c r="C8" s="6" t="str">
        <f t="shared" si="0"/>
        <v/>
      </c>
      <c r="D8" s="5"/>
      <c r="E8" s="5"/>
      <c r="F8" s="5"/>
      <c r="G8" s="5"/>
      <c r="H8" s="5"/>
      <c r="I8" s="5"/>
    </row>
    <row r="9" spans="1:9" s="2" customFormat="1" x14ac:dyDescent="0.25">
      <c r="A9" s="2">
        <v>6</v>
      </c>
      <c r="B9" s="133"/>
      <c r="C9" s="6" t="str">
        <f t="shared" si="0"/>
        <v/>
      </c>
      <c r="D9" s="5"/>
      <c r="E9" s="5"/>
      <c r="F9" s="5"/>
      <c r="G9" s="5"/>
      <c r="H9" s="5"/>
      <c r="I9" s="5"/>
    </row>
    <row r="10" spans="1:9" s="2" customFormat="1" x14ac:dyDescent="0.25">
      <c r="A10" s="2">
        <v>7</v>
      </c>
      <c r="B10" s="133"/>
      <c r="C10" s="6" t="str">
        <f t="shared" si="0"/>
        <v/>
      </c>
      <c r="D10" s="5"/>
      <c r="E10" s="5"/>
      <c r="F10" s="5"/>
      <c r="G10" s="5"/>
      <c r="H10" s="5"/>
      <c r="I10" s="5"/>
    </row>
    <row r="11" spans="1:9" s="2" customFormat="1" x14ac:dyDescent="0.25">
      <c r="A11" s="2">
        <v>8</v>
      </c>
      <c r="B11" s="133"/>
      <c r="C11" s="6" t="str">
        <f t="shared" si="0"/>
        <v/>
      </c>
      <c r="D11" s="5"/>
      <c r="E11" s="5"/>
      <c r="F11" s="5"/>
      <c r="G11" s="5"/>
      <c r="H11" s="5"/>
      <c r="I11" s="5"/>
    </row>
    <row r="12" spans="1:9" s="2" customFormat="1" x14ac:dyDescent="0.25">
      <c r="A12" s="2">
        <v>9</v>
      </c>
      <c r="B12" s="133"/>
      <c r="C12" s="6" t="str">
        <f t="shared" si="0"/>
        <v/>
      </c>
      <c r="D12" s="5"/>
      <c r="E12" s="5"/>
      <c r="F12" s="5"/>
      <c r="G12" s="5"/>
      <c r="H12" s="5"/>
      <c r="I12" s="5"/>
    </row>
    <row r="13" spans="1:9" s="2" customFormat="1" x14ac:dyDescent="0.25">
      <c r="A13" s="2">
        <v>10</v>
      </c>
      <c r="B13" s="133"/>
      <c r="C13" s="6" t="str">
        <f t="shared" si="0"/>
        <v/>
      </c>
      <c r="D13" s="5"/>
      <c r="E13" s="5"/>
      <c r="F13" s="5"/>
      <c r="G13" s="5"/>
      <c r="H13" s="5"/>
      <c r="I13" s="5"/>
    </row>
    <row r="14" spans="1:9" s="2" customFormat="1" ht="16.5" thickBot="1" x14ac:dyDescent="0.3">
      <c r="B14" s="37" t="s">
        <v>28</v>
      </c>
      <c r="C14" s="9">
        <f>COUNT(C4:C13)</f>
        <v>0</v>
      </c>
      <c r="D14" s="38"/>
      <c r="E14" s="38"/>
      <c r="F14" s="5"/>
      <c r="G14" s="5"/>
      <c r="H14" s="5"/>
      <c r="I14" s="5"/>
    </row>
    <row r="15" spans="1:9" s="2" customFormat="1" ht="16.5" thickBot="1" x14ac:dyDescent="0.3">
      <c r="B15" s="37" t="s">
        <v>10</v>
      </c>
      <c r="C15" s="12">
        <f>SUM(C4:C13)</f>
        <v>0</v>
      </c>
      <c r="D15" s="38"/>
      <c r="E15" s="38"/>
      <c r="F15" s="5"/>
      <c r="G15" s="5"/>
      <c r="H15" s="5"/>
      <c r="I15" s="5"/>
    </row>
    <row r="16" spans="1:9" s="5" customFormat="1" ht="15.75" x14ac:dyDescent="0.25">
      <c r="B16" s="37"/>
      <c r="C16" s="13"/>
      <c r="D16" s="38"/>
      <c r="E16" s="38"/>
    </row>
    <row r="17" spans="1:9" s="2" customFormat="1" ht="18.75" x14ac:dyDescent="0.25">
      <c r="B17" s="50" t="s">
        <v>99</v>
      </c>
      <c r="C17" s="51">
        <v>6</v>
      </c>
      <c r="D17" s="3"/>
      <c r="E17" s="3"/>
      <c r="F17" s="3"/>
      <c r="G17" s="3"/>
      <c r="H17" s="49"/>
      <c r="I17" s="49"/>
    </row>
    <row r="18" spans="1:9" s="2" customFormat="1" x14ac:dyDescent="0.25">
      <c r="B18" s="80" t="s">
        <v>78</v>
      </c>
      <c r="C18" s="73" t="s">
        <v>71</v>
      </c>
      <c r="D18" s="5"/>
      <c r="E18" s="5"/>
      <c r="F18" s="5"/>
      <c r="G18" s="5"/>
      <c r="H18" s="5"/>
      <c r="I18" s="5"/>
    </row>
    <row r="19" spans="1:9" s="2" customFormat="1" x14ac:dyDescent="0.25">
      <c r="A19" s="2">
        <v>1</v>
      </c>
      <c r="B19" s="132"/>
      <c r="C19" s="6" t="str">
        <f>IF(B19="","",COUNTA(B19)*$C$17)</f>
        <v/>
      </c>
      <c r="D19" s="5"/>
      <c r="E19" s="5"/>
      <c r="F19" s="5"/>
      <c r="G19" s="5"/>
      <c r="H19" s="5"/>
      <c r="I19" s="5"/>
    </row>
    <row r="20" spans="1:9" s="2" customFormat="1" x14ac:dyDescent="0.25">
      <c r="A20" s="2">
        <v>2</v>
      </c>
      <c r="B20" s="132"/>
      <c r="C20" s="6" t="str">
        <f t="shared" ref="C20:C28" si="1">IF(B20="","",COUNTA(B20)*$C$17)</f>
        <v/>
      </c>
      <c r="D20" s="5"/>
      <c r="E20" s="5"/>
      <c r="F20" s="5"/>
      <c r="G20" s="5"/>
      <c r="H20" s="5"/>
      <c r="I20" s="5"/>
    </row>
    <row r="21" spans="1:9" s="2" customFormat="1" x14ac:dyDescent="0.25">
      <c r="A21" s="2">
        <v>3</v>
      </c>
      <c r="B21" s="132"/>
      <c r="C21" s="6" t="str">
        <f t="shared" si="1"/>
        <v/>
      </c>
      <c r="D21" s="5"/>
      <c r="E21" s="5"/>
      <c r="F21" s="5"/>
      <c r="G21" s="5"/>
      <c r="H21" s="5"/>
      <c r="I21" s="5"/>
    </row>
    <row r="22" spans="1:9" s="2" customFormat="1" x14ac:dyDescent="0.25">
      <c r="A22" s="2">
        <v>4</v>
      </c>
      <c r="B22" s="132"/>
      <c r="C22" s="6" t="str">
        <f t="shared" si="1"/>
        <v/>
      </c>
      <c r="D22" s="5"/>
      <c r="E22" s="5"/>
      <c r="F22" s="5"/>
      <c r="G22" s="5"/>
      <c r="H22" s="5"/>
      <c r="I22" s="5"/>
    </row>
    <row r="23" spans="1:9" s="2" customFormat="1" x14ac:dyDescent="0.25">
      <c r="A23" s="2">
        <v>5</v>
      </c>
      <c r="B23" s="132"/>
      <c r="C23" s="6" t="str">
        <f t="shared" si="1"/>
        <v/>
      </c>
      <c r="D23" s="5"/>
      <c r="E23" s="5"/>
      <c r="F23" s="5"/>
      <c r="G23" s="5"/>
      <c r="H23" s="5"/>
      <c r="I23" s="5"/>
    </row>
    <row r="24" spans="1:9" s="2" customFormat="1" x14ac:dyDescent="0.25">
      <c r="A24" s="2">
        <v>6</v>
      </c>
      <c r="B24" s="132"/>
      <c r="C24" s="6" t="str">
        <f t="shared" si="1"/>
        <v/>
      </c>
      <c r="D24" s="5"/>
      <c r="E24" s="5"/>
      <c r="F24" s="5"/>
      <c r="G24" s="5"/>
      <c r="H24" s="5"/>
      <c r="I24" s="5"/>
    </row>
    <row r="25" spans="1:9" s="2" customFormat="1" x14ac:dyDescent="0.25">
      <c r="A25" s="2">
        <v>7</v>
      </c>
      <c r="B25" s="132"/>
      <c r="C25" s="6" t="str">
        <f t="shared" si="1"/>
        <v/>
      </c>
      <c r="D25" s="5"/>
      <c r="E25" s="5"/>
      <c r="F25" s="5"/>
      <c r="G25" s="5"/>
      <c r="H25" s="5"/>
      <c r="I25" s="5"/>
    </row>
    <row r="26" spans="1:9" s="2" customFormat="1" x14ac:dyDescent="0.25">
      <c r="A26" s="2">
        <v>8</v>
      </c>
      <c r="B26" s="133"/>
      <c r="C26" s="6" t="str">
        <f t="shared" si="1"/>
        <v/>
      </c>
      <c r="D26" s="5"/>
      <c r="E26" s="5"/>
      <c r="F26" s="5"/>
      <c r="G26" s="5"/>
      <c r="H26" s="5"/>
      <c r="I26" s="5"/>
    </row>
    <row r="27" spans="1:9" s="2" customFormat="1" x14ac:dyDescent="0.25">
      <c r="A27" s="2">
        <v>9</v>
      </c>
      <c r="B27" s="133"/>
      <c r="C27" s="6" t="str">
        <f t="shared" si="1"/>
        <v/>
      </c>
      <c r="D27" s="5"/>
      <c r="E27" s="5"/>
      <c r="F27" s="5"/>
      <c r="G27" s="5"/>
      <c r="H27" s="5"/>
      <c r="I27" s="5"/>
    </row>
    <row r="28" spans="1:9" s="2" customFormat="1" x14ac:dyDescent="0.25">
      <c r="A28" s="2">
        <v>10</v>
      </c>
      <c r="B28" s="133"/>
      <c r="C28" s="6" t="str">
        <f t="shared" si="1"/>
        <v/>
      </c>
      <c r="D28" s="5"/>
      <c r="E28" s="5"/>
      <c r="F28" s="5"/>
      <c r="G28" s="5"/>
      <c r="H28" s="5"/>
      <c r="I28" s="5"/>
    </row>
    <row r="29" spans="1:9" s="2" customFormat="1" ht="16.5" thickBot="1" x14ac:dyDescent="0.3">
      <c r="B29" s="37" t="s">
        <v>32</v>
      </c>
      <c r="C29" s="9">
        <f>COUNT(C19:C28)</f>
        <v>0</v>
      </c>
      <c r="D29" s="38"/>
      <c r="E29" s="38"/>
      <c r="F29" s="5"/>
      <c r="G29" s="5"/>
      <c r="H29" s="5"/>
      <c r="I29" s="5"/>
    </row>
    <row r="30" spans="1:9" s="2" customFormat="1" ht="16.5" thickBot="1" x14ac:dyDescent="0.3">
      <c r="B30" s="37" t="s">
        <v>10</v>
      </c>
      <c r="C30" s="12">
        <f>SUM(C19:C28)</f>
        <v>0</v>
      </c>
      <c r="D30" s="38"/>
      <c r="E30" s="38"/>
      <c r="F30" s="5"/>
      <c r="G30" s="5"/>
      <c r="H30" s="5"/>
      <c r="I30" s="5"/>
    </row>
    <row r="31" spans="1:9" s="5" customFormat="1" ht="15.75" x14ac:dyDescent="0.25">
      <c r="B31" s="37"/>
      <c r="C31" s="13"/>
      <c r="D31" s="38"/>
      <c r="E31" s="38"/>
    </row>
    <row r="32" spans="1:9" s="2" customFormat="1" ht="18.75" x14ac:dyDescent="0.25">
      <c r="B32" s="50" t="s">
        <v>100</v>
      </c>
      <c r="C32" s="51">
        <v>3</v>
      </c>
      <c r="D32" s="3"/>
      <c r="E32" s="3"/>
      <c r="F32" s="3"/>
      <c r="G32" s="3"/>
      <c r="H32" s="49"/>
      <c r="I32" s="49"/>
    </row>
    <row r="33" spans="1:9" s="2" customFormat="1" ht="15" customHeight="1" x14ac:dyDescent="0.25">
      <c r="B33" s="80" t="s">
        <v>78</v>
      </c>
      <c r="C33" s="73" t="s">
        <v>71</v>
      </c>
      <c r="D33" s="3"/>
      <c r="E33" s="3"/>
      <c r="F33" s="3"/>
      <c r="G33" s="3"/>
      <c r="H33" s="49"/>
      <c r="I33" s="49"/>
    </row>
    <row r="34" spans="1:9" s="2" customFormat="1" ht="15.75" customHeight="1" x14ac:dyDescent="0.25">
      <c r="A34" s="2">
        <v>1</v>
      </c>
      <c r="B34" s="133"/>
      <c r="C34" s="6" t="str">
        <f>IF(B34="","",COUNTA(B34)*$C$32)</f>
        <v/>
      </c>
      <c r="D34" s="49"/>
      <c r="E34" s="49"/>
      <c r="F34" s="49"/>
      <c r="G34" s="49"/>
      <c r="H34" s="49"/>
      <c r="I34" s="49"/>
    </row>
    <row r="35" spans="1:9" s="2" customFormat="1" ht="15" customHeight="1" x14ac:dyDescent="0.25">
      <c r="A35" s="2">
        <v>2</v>
      </c>
      <c r="B35" s="132"/>
      <c r="C35" s="6" t="str">
        <f t="shared" ref="C35:C43" si="2">IF(B35="","",COUNTA(B35)*$C$32)</f>
        <v/>
      </c>
      <c r="D35" s="49"/>
      <c r="E35" s="49"/>
      <c r="F35" s="49"/>
      <c r="G35" s="49"/>
      <c r="H35" s="49"/>
      <c r="I35" s="49"/>
    </row>
    <row r="36" spans="1:9" s="2" customFormat="1" ht="15" customHeight="1" x14ac:dyDescent="0.25">
      <c r="A36" s="2">
        <v>3</v>
      </c>
      <c r="B36" s="132"/>
      <c r="C36" s="6" t="str">
        <f t="shared" si="2"/>
        <v/>
      </c>
      <c r="D36" s="49"/>
      <c r="E36" s="49"/>
      <c r="F36" s="49"/>
      <c r="G36" s="49"/>
      <c r="H36" s="49"/>
      <c r="I36" s="49"/>
    </row>
    <row r="37" spans="1:9" s="2" customFormat="1" ht="15" customHeight="1" x14ac:dyDescent="0.25">
      <c r="A37" s="2">
        <v>4</v>
      </c>
      <c r="B37" s="132"/>
      <c r="C37" s="6" t="str">
        <f t="shared" si="2"/>
        <v/>
      </c>
      <c r="D37" s="49"/>
      <c r="E37" s="49"/>
      <c r="F37" s="49"/>
      <c r="G37" s="49"/>
      <c r="H37" s="49"/>
      <c r="I37" s="49"/>
    </row>
    <row r="38" spans="1:9" s="2" customFormat="1" ht="15" customHeight="1" x14ac:dyDescent="0.25">
      <c r="A38" s="2">
        <v>5</v>
      </c>
      <c r="B38" s="132"/>
      <c r="C38" s="6" t="str">
        <f t="shared" si="2"/>
        <v/>
      </c>
      <c r="D38" s="49"/>
      <c r="E38" s="49"/>
      <c r="F38" s="49"/>
      <c r="G38" s="49"/>
      <c r="H38" s="49"/>
      <c r="I38" s="49"/>
    </row>
    <row r="39" spans="1:9" s="2" customFormat="1" ht="15" customHeight="1" x14ac:dyDescent="0.25">
      <c r="A39" s="2">
        <v>6</v>
      </c>
      <c r="B39" s="132"/>
      <c r="C39" s="6" t="str">
        <f t="shared" si="2"/>
        <v/>
      </c>
      <c r="D39" s="49"/>
      <c r="E39" s="49"/>
      <c r="F39" s="49"/>
      <c r="G39" s="49"/>
      <c r="H39" s="49"/>
      <c r="I39" s="49"/>
    </row>
    <row r="40" spans="1:9" s="2" customFormat="1" ht="15" customHeight="1" x14ac:dyDescent="0.25">
      <c r="A40" s="2">
        <v>7</v>
      </c>
      <c r="B40" s="132"/>
      <c r="C40" s="6" t="str">
        <f t="shared" si="2"/>
        <v/>
      </c>
      <c r="D40" s="49"/>
      <c r="E40" s="49"/>
      <c r="F40" s="49"/>
      <c r="G40" s="49"/>
      <c r="H40" s="49"/>
      <c r="I40" s="49"/>
    </row>
    <row r="41" spans="1:9" s="2" customFormat="1" ht="15" customHeight="1" x14ac:dyDescent="0.25">
      <c r="A41" s="2">
        <v>8</v>
      </c>
      <c r="B41" s="132"/>
      <c r="C41" s="6" t="str">
        <f t="shared" si="2"/>
        <v/>
      </c>
      <c r="D41" s="49"/>
      <c r="E41" s="49"/>
      <c r="F41" s="49"/>
      <c r="G41" s="49"/>
      <c r="H41" s="49"/>
      <c r="I41" s="49"/>
    </row>
    <row r="42" spans="1:9" s="2" customFormat="1" ht="13.5" customHeight="1" x14ac:dyDescent="0.25">
      <c r="A42" s="2">
        <v>9</v>
      </c>
      <c r="B42" s="132"/>
      <c r="C42" s="6" t="str">
        <f t="shared" si="2"/>
        <v/>
      </c>
      <c r="D42" s="49"/>
      <c r="E42" s="49"/>
      <c r="F42" s="49"/>
      <c r="G42" s="49"/>
      <c r="H42" s="49"/>
      <c r="I42" s="49"/>
    </row>
    <row r="43" spans="1:9" s="2" customFormat="1" x14ac:dyDescent="0.25">
      <c r="A43" s="2">
        <v>10</v>
      </c>
      <c r="B43" s="133"/>
      <c r="C43" s="6" t="str">
        <f t="shared" si="2"/>
        <v/>
      </c>
      <c r="D43" s="5"/>
      <c r="E43" s="5"/>
      <c r="F43" s="5"/>
      <c r="G43" s="5"/>
      <c r="H43" s="5"/>
      <c r="I43" s="5"/>
    </row>
    <row r="44" spans="1:9" s="2" customFormat="1" ht="16.5" thickBot="1" x14ac:dyDescent="0.3">
      <c r="B44" s="37" t="s">
        <v>30</v>
      </c>
      <c r="C44" s="9">
        <f>COUNT(C34:C43)</f>
        <v>0</v>
      </c>
      <c r="D44" s="38"/>
      <c r="E44" s="38"/>
      <c r="F44" s="5"/>
      <c r="G44" s="5"/>
      <c r="H44" s="5"/>
      <c r="I44" s="5"/>
    </row>
    <row r="45" spans="1:9" s="2" customFormat="1" ht="16.5" thickBot="1" x14ac:dyDescent="0.3">
      <c r="B45" s="37" t="s">
        <v>10</v>
      </c>
      <c r="C45" s="12">
        <f>SUM(C34:C43)</f>
        <v>0</v>
      </c>
      <c r="D45" s="38"/>
      <c r="E45" s="38"/>
      <c r="F45" s="5"/>
      <c r="G45" s="5"/>
      <c r="H45" s="5"/>
      <c r="I45" s="5"/>
    </row>
    <row r="46" spans="1:9" s="5" customFormat="1" ht="15.75" x14ac:dyDescent="0.25">
      <c r="B46" s="37"/>
      <c r="C46" s="13"/>
      <c r="D46" s="38"/>
      <c r="E46" s="38"/>
    </row>
    <row r="47" spans="1:9" s="2" customFormat="1" ht="18.75" x14ac:dyDescent="0.25">
      <c r="B47" s="50" t="s">
        <v>101</v>
      </c>
      <c r="C47" s="51">
        <v>3</v>
      </c>
      <c r="D47" s="3"/>
      <c r="E47" s="3"/>
      <c r="F47" s="3"/>
      <c r="G47" s="3"/>
      <c r="H47" s="49"/>
      <c r="I47" s="49"/>
    </row>
    <row r="48" spans="1:9" s="2" customFormat="1" x14ac:dyDescent="0.25">
      <c r="B48" s="80" t="s">
        <v>78</v>
      </c>
      <c r="C48" s="73" t="s">
        <v>71</v>
      </c>
      <c r="D48" s="5"/>
      <c r="E48" s="5"/>
      <c r="F48" s="5"/>
      <c r="G48" s="5"/>
      <c r="H48" s="5"/>
      <c r="I48" s="5"/>
    </row>
    <row r="49" spans="1:9" s="2" customFormat="1" x14ac:dyDescent="0.25">
      <c r="A49" s="2">
        <v>1</v>
      </c>
      <c r="B49" s="133"/>
      <c r="C49" s="6" t="str">
        <f>IF(B49="","",COUNTA(B49)*3)</f>
        <v/>
      </c>
      <c r="D49" s="5"/>
      <c r="E49" s="5"/>
      <c r="F49" s="5"/>
      <c r="G49" s="5"/>
      <c r="H49" s="5"/>
      <c r="I49" s="5"/>
    </row>
    <row r="50" spans="1:9" s="2" customFormat="1" x14ac:dyDescent="0.25">
      <c r="A50" s="2">
        <v>2</v>
      </c>
      <c r="B50" s="133"/>
      <c r="C50" s="6" t="str">
        <f t="shared" ref="C50:C58" si="3">IF(B50="","",COUNTA(B50)*3)</f>
        <v/>
      </c>
      <c r="D50" s="5"/>
      <c r="E50" s="5"/>
      <c r="F50" s="5"/>
      <c r="G50" s="5"/>
      <c r="H50" s="5"/>
      <c r="I50" s="5"/>
    </row>
    <row r="51" spans="1:9" s="2" customFormat="1" x14ac:dyDescent="0.25">
      <c r="A51" s="2">
        <v>3</v>
      </c>
      <c r="B51" s="133"/>
      <c r="C51" s="6" t="str">
        <f t="shared" si="3"/>
        <v/>
      </c>
      <c r="D51" s="5"/>
      <c r="E51" s="5"/>
      <c r="F51" s="5"/>
      <c r="G51" s="5"/>
      <c r="H51" s="5"/>
      <c r="I51" s="5"/>
    </row>
    <row r="52" spans="1:9" s="2" customFormat="1" x14ac:dyDescent="0.25">
      <c r="A52" s="2">
        <v>4</v>
      </c>
      <c r="B52" s="133"/>
      <c r="C52" s="6" t="str">
        <f t="shared" si="3"/>
        <v/>
      </c>
      <c r="D52" s="5"/>
      <c r="E52" s="5"/>
      <c r="F52" s="5"/>
      <c r="G52" s="5"/>
      <c r="H52" s="5"/>
      <c r="I52" s="5"/>
    </row>
    <row r="53" spans="1:9" s="2" customFormat="1" x14ac:dyDescent="0.25">
      <c r="A53" s="2">
        <v>5</v>
      </c>
      <c r="B53" s="133"/>
      <c r="C53" s="6" t="str">
        <f t="shared" si="3"/>
        <v/>
      </c>
      <c r="D53" s="5"/>
      <c r="E53" s="5"/>
      <c r="F53" s="5"/>
      <c r="G53" s="5"/>
      <c r="H53" s="5"/>
      <c r="I53" s="5"/>
    </row>
    <row r="54" spans="1:9" s="2" customFormat="1" x14ac:dyDescent="0.25">
      <c r="A54" s="2">
        <v>6</v>
      </c>
      <c r="B54" s="133"/>
      <c r="C54" s="6" t="str">
        <f t="shared" si="3"/>
        <v/>
      </c>
      <c r="D54" s="5"/>
      <c r="E54" s="5"/>
      <c r="F54" s="5"/>
      <c r="G54" s="5"/>
      <c r="H54" s="5"/>
      <c r="I54" s="5"/>
    </row>
    <row r="55" spans="1:9" s="2" customFormat="1" x14ac:dyDescent="0.25">
      <c r="A55" s="2">
        <v>7</v>
      </c>
      <c r="B55" s="133"/>
      <c r="C55" s="6" t="str">
        <f t="shared" si="3"/>
        <v/>
      </c>
      <c r="D55" s="5"/>
      <c r="E55" s="5"/>
      <c r="F55" s="5"/>
      <c r="G55" s="5"/>
      <c r="H55" s="5"/>
      <c r="I55" s="5"/>
    </row>
    <row r="56" spans="1:9" s="2" customFormat="1" x14ac:dyDescent="0.25">
      <c r="A56" s="2">
        <v>8</v>
      </c>
      <c r="B56" s="133"/>
      <c r="C56" s="6" t="str">
        <f t="shared" si="3"/>
        <v/>
      </c>
      <c r="D56" s="5"/>
      <c r="E56" s="5"/>
      <c r="F56" s="5"/>
      <c r="G56" s="5"/>
      <c r="H56" s="5"/>
      <c r="I56" s="5"/>
    </row>
    <row r="57" spans="1:9" s="2" customFormat="1" x14ac:dyDescent="0.25">
      <c r="A57" s="2">
        <v>9</v>
      </c>
      <c r="B57" s="133"/>
      <c r="C57" s="6" t="str">
        <f t="shared" si="3"/>
        <v/>
      </c>
      <c r="D57" s="5"/>
      <c r="E57" s="5"/>
      <c r="F57" s="5"/>
      <c r="G57" s="5"/>
      <c r="H57" s="5"/>
      <c r="I57" s="5"/>
    </row>
    <row r="58" spans="1:9" s="2" customFormat="1" x14ac:dyDescent="0.25">
      <c r="A58" s="2">
        <v>10</v>
      </c>
      <c r="B58" s="133"/>
      <c r="C58" s="6" t="str">
        <f t="shared" si="3"/>
        <v/>
      </c>
      <c r="D58" s="5"/>
      <c r="E58" s="5"/>
      <c r="F58" s="5"/>
      <c r="G58" s="5"/>
      <c r="H58" s="5"/>
      <c r="I58" s="5"/>
    </row>
    <row r="59" spans="1:9" s="2" customFormat="1" ht="16.5" thickBot="1" x14ac:dyDescent="0.3">
      <c r="B59" s="37" t="s">
        <v>30</v>
      </c>
      <c r="C59" s="9">
        <f>COUNT(C49:C58)</f>
        <v>0</v>
      </c>
      <c r="D59" s="38"/>
      <c r="E59" s="38"/>
      <c r="F59" s="5"/>
      <c r="G59" s="5"/>
      <c r="H59" s="5"/>
      <c r="I59" s="5"/>
    </row>
    <row r="60" spans="1:9" s="2" customFormat="1" ht="16.5" thickBot="1" x14ac:dyDescent="0.3">
      <c r="B60" s="37" t="s">
        <v>10</v>
      </c>
      <c r="C60" s="12">
        <f>SUM(C49:C58)</f>
        <v>0</v>
      </c>
      <c r="D60" s="38"/>
      <c r="E60" s="38"/>
      <c r="F60" s="5"/>
      <c r="G60" s="5"/>
      <c r="H60" s="5"/>
      <c r="I60" s="5"/>
    </row>
    <row r="61" spans="1:9" s="5" customFormat="1" ht="15.75" x14ac:dyDescent="0.25">
      <c r="B61" s="37"/>
      <c r="C61" s="13"/>
      <c r="D61" s="38"/>
      <c r="E61" s="38"/>
    </row>
    <row r="62" spans="1:9" s="2" customFormat="1" ht="18.75" x14ac:dyDescent="0.25">
      <c r="B62" s="50" t="s">
        <v>102</v>
      </c>
      <c r="C62" s="51">
        <v>4</v>
      </c>
      <c r="D62" s="3"/>
      <c r="E62" s="3"/>
      <c r="F62" s="3"/>
      <c r="G62" s="3"/>
      <c r="H62" s="49"/>
      <c r="I62" s="49"/>
    </row>
    <row r="63" spans="1:9" s="2" customFormat="1" x14ac:dyDescent="0.25">
      <c r="B63" s="5" t="s">
        <v>33</v>
      </c>
      <c r="C63" s="73" t="s">
        <v>71</v>
      </c>
      <c r="D63" s="5"/>
      <c r="E63" s="5"/>
      <c r="F63" s="5"/>
      <c r="G63" s="5"/>
      <c r="H63" s="5"/>
      <c r="I63" s="5"/>
    </row>
    <row r="64" spans="1:9" s="2" customFormat="1" x14ac:dyDescent="0.25">
      <c r="A64" s="2">
        <v>1</v>
      </c>
      <c r="B64" s="132"/>
      <c r="C64" s="6" t="str">
        <f>IF(B64="","",COUNTA(B64)*$C$62)</f>
        <v/>
      </c>
      <c r="D64" s="5"/>
      <c r="E64" s="5"/>
      <c r="F64" s="5"/>
      <c r="G64" s="5"/>
      <c r="H64" s="5"/>
      <c r="I64" s="5"/>
    </row>
    <row r="65" spans="1:9" s="2" customFormat="1" x14ac:dyDescent="0.25">
      <c r="A65" s="2">
        <v>2</v>
      </c>
      <c r="B65" s="132"/>
      <c r="C65" s="6" t="str">
        <f t="shared" ref="C65:C73" si="4">IF(B65="","",COUNTA(B65)*$C$62)</f>
        <v/>
      </c>
      <c r="D65" s="5"/>
      <c r="E65" s="5"/>
      <c r="F65" s="5"/>
      <c r="G65" s="5"/>
      <c r="H65" s="5"/>
      <c r="I65" s="5"/>
    </row>
    <row r="66" spans="1:9" s="2" customFormat="1" x14ac:dyDescent="0.25">
      <c r="A66" s="2">
        <v>3</v>
      </c>
      <c r="B66" s="132"/>
      <c r="C66" s="6" t="str">
        <f t="shared" si="4"/>
        <v/>
      </c>
      <c r="D66" s="5"/>
      <c r="E66" s="5"/>
      <c r="F66" s="5"/>
      <c r="G66" s="5"/>
      <c r="H66" s="5"/>
      <c r="I66" s="5"/>
    </row>
    <row r="67" spans="1:9" s="2" customFormat="1" x14ac:dyDescent="0.25">
      <c r="A67" s="2">
        <v>4</v>
      </c>
      <c r="B67" s="132"/>
      <c r="C67" s="6" t="str">
        <f t="shared" si="4"/>
        <v/>
      </c>
      <c r="D67" s="5"/>
      <c r="E67" s="5"/>
      <c r="F67" s="5"/>
      <c r="G67" s="5"/>
      <c r="H67" s="5"/>
      <c r="I67" s="5"/>
    </row>
    <row r="68" spans="1:9" s="2" customFormat="1" x14ac:dyDescent="0.25">
      <c r="A68" s="2">
        <v>5</v>
      </c>
      <c r="B68" s="132"/>
      <c r="C68" s="6" t="str">
        <f t="shared" si="4"/>
        <v/>
      </c>
      <c r="D68" s="5"/>
      <c r="E68" s="5"/>
      <c r="F68" s="5"/>
      <c r="G68" s="5"/>
      <c r="H68" s="5"/>
      <c r="I68" s="5"/>
    </row>
    <row r="69" spans="1:9" s="2" customFormat="1" x14ac:dyDescent="0.25">
      <c r="A69" s="2">
        <v>6</v>
      </c>
      <c r="B69" s="132"/>
      <c r="C69" s="6" t="str">
        <f t="shared" si="4"/>
        <v/>
      </c>
      <c r="D69" s="5"/>
      <c r="E69" s="5"/>
      <c r="F69" s="5"/>
      <c r="G69" s="5"/>
      <c r="H69" s="5"/>
      <c r="I69" s="5"/>
    </row>
    <row r="70" spans="1:9" s="2" customFormat="1" x14ac:dyDescent="0.25">
      <c r="A70" s="2">
        <v>7</v>
      </c>
      <c r="B70" s="132"/>
      <c r="C70" s="6" t="str">
        <f t="shared" si="4"/>
        <v/>
      </c>
      <c r="D70" s="5"/>
      <c r="E70" s="5"/>
      <c r="F70" s="5"/>
      <c r="G70" s="5"/>
      <c r="H70" s="5"/>
      <c r="I70" s="5"/>
    </row>
    <row r="71" spans="1:9" s="2" customFormat="1" x14ac:dyDescent="0.25">
      <c r="A71" s="2">
        <v>8</v>
      </c>
      <c r="B71" s="132"/>
      <c r="C71" s="6" t="str">
        <f t="shared" si="4"/>
        <v/>
      </c>
      <c r="D71" s="5"/>
      <c r="E71" s="5"/>
      <c r="F71" s="5"/>
      <c r="G71" s="5"/>
      <c r="H71" s="5"/>
      <c r="I71" s="5"/>
    </row>
    <row r="72" spans="1:9" s="2" customFormat="1" x14ac:dyDescent="0.25">
      <c r="A72" s="2">
        <v>9</v>
      </c>
      <c r="B72" s="132"/>
      <c r="C72" s="6" t="str">
        <f t="shared" si="4"/>
        <v/>
      </c>
      <c r="D72" s="5"/>
      <c r="E72" s="5"/>
      <c r="F72" s="5"/>
      <c r="G72" s="5"/>
      <c r="H72" s="5"/>
      <c r="I72" s="5"/>
    </row>
    <row r="73" spans="1:9" s="2" customFormat="1" x14ac:dyDescent="0.25">
      <c r="A73" s="2">
        <v>10</v>
      </c>
      <c r="B73" s="132"/>
      <c r="C73" s="6" t="str">
        <f t="shared" si="4"/>
        <v/>
      </c>
      <c r="D73" s="5"/>
      <c r="E73" s="5"/>
      <c r="F73" s="5"/>
      <c r="G73" s="5"/>
      <c r="H73" s="5"/>
      <c r="I73" s="5"/>
    </row>
    <row r="74" spans="1:9" s="2" customFormat="1" ht="16.5" thickBot="1" x14ac:dyDescent="0.3">
      <c r="B74" s="37" t="s">
        <v>31</v>
      </c>
      <c r="C74" s="9">
        <f>COUNT(C64:C73)</f>
        <v>0</v>
      </c>
      <c r="D74" s="38"/>
      <c r="E74" s="38"/>
      <c r="F74" s="5"/>
      <c r="G74" s="5"/>
      <c r="H74" s="5"/>
      <c r="I74" s="5"/>
    </row>
    <row r="75" spans="1:9" s="2" customFormat="1" ht="16.5" thickBot="1" x14ac:dyDescent="0.3">
      <c r="B75" s="37" t="s">
        <v>10</v>
      </c>
      <c r="C75" s="12">
        <f>SUM(C64:C73)</f>
        <v>0</v>
      </c>
      <c r="D75" s="38"/>
      <c r="E75" s="38"/>
      <c r="F75" s="5"/>
      <c r="G75" s="5"/>
      <c r="H75" s="5"/>
      <c r="I75" s="5"/>
    </row>
    <row r="76" spans="1:9" s="5" customFormat="1" ht="15.75" x14ac:dyDescent="0.25">
      <c r="B76" s="37"/>
      <c r="C76" s="13"/>
      <c r="D76" s="38"/>
      <c r="E76" s="38"/>
    </row>
    <row r="77" spans="1:9" s="2" customFormat="1" ht="18.75" x14ac:dyDescent="0.25">
      <c r="B77" s="50" t="s">
        <v>29</v>
      </c>
      <c r="C77" s="51">
        <v>2</v>
      </c>
      <c r="D77" s="3"/>
      <c r="E77" s="3"/>
      <c r="F77" s="3"/>
      <c r="G77" s="3"/>
      <c r="H77" s="49"/>
      <c r="I77" s="49"/>
    </row>
    <row r="78" spans="1:9" s="2" customFormat="1" x14ac:dyDescent="0.25">
      <c r="B78" s="5" t="s">
        <v>50</v>
      </c>
      <c r="C78" s="31" t="s">
        <v>34</v>
      </c>
      <c r="D78" s="5"/>
      <c r="E78" s="5"/>
      <c r="F78" s="5"/>
      <c r="G78" s="5"/>
      <c r="H78" s="5"/>
      <c r="I78" s="5"/>
    </row>
    <row r="79" spans="1:9" s="2" customFormat="1" x14ac:dyDescent="0.25">
      <c r="A79" s="2">
        <v>1</v>
      </c>
      <c r="B79" s="132"/>
      <c r="C79" s="134"/>
      <c r="D79" s="5"/>
      <c r="E79" s="5"/>
      <c r="F79" s="5"/>
      <c r="G79" s="5"/>
      <c r="H79" s="5"/>
      <c r="I79" s="5"/>
    </row>
    <row r="80" spans="1:9" s="2" customFormat="1" x14ac:dyDescent="0.25">
      <c r="A80" s="2">
        <v>2</v>
      </c>
      <c r="B80" s="132"/>
      <c r="C80" s="134"/>
      <c r="D80" s="5"/>
      <c r="E80" s="5"/>
      <c r="F80" s="5"/>
      <c r="G80" s="5"/>
      <c r="H80" s="5"/>
      <c r="I80" s="5"/>
    </row>
    <row r="81" spans="1:9" s="2" customFormat="1" x14ac:dyDescent="0.25">
      <c r="A81" s="2">
        <v>3</v>
      </c>
      <c r="B81" s="132"/>
      <c r="C81" s="134"/>
      <c r="D81" s="5"/>
      <c r="E81" s="5"/>
      <c r="F81" s="5"/>
      <c r="G81" s="5"/>
      <c r="H81" s="5"/>
      <c r="I81" s="5"/>
    </row>
    <row r="82" spans="1:9" s="2" customFormat="1" x14ac:dyDescent="0.25">
      <c r="A82" s="2">
        <v>4</v>
      </c>
      <c r="B82" s="132"/>
      <c r="C82" s="134"/>
      <c r="D82" s="5"/>
      <c r="E82" s="5"/>
      <c r="F82" s="5"/>
      <c r="G82" s="5"/>
      <c r="H82" s="5"/>
      <c r="I82" s="5"/>
    </row>
    <row r="83" spans="1:9" s="2" customFormat="1" x14ac:dyDescent="0.25">
      <c r="A83" s="2">
        <v>5</v>
      </c>
      <c r="B83" s="132"/>
      <c r="C83" s="134"/>
      <c r="D83" s="5"/>
      <c r="E83" s="5"/>
      <c r="F83" s="5"/>
      <c r="G83" s="5"/>
      <c r="H83" s="5"/>
      <c r="I83" s="5"/>
    </row>
    <row r="84" spans="1:9" s="2" customFormat="1" x14ac:dyDescent="0.25">
      <c r="A84" s="2">
        <v>6</v>
      </c>
      <c r="B84" s="132"/>
      <c r="C84" s="134"/>
      <c r="D84" s="5"/>
      <c r="E84" s="5"/>
      <c r="F84" s="5"/>
      <c r="G84" s="5"/>
      <c r="H84" s="5"/>
      <c r="I84" s="5"/>
    </row>
    <row r="85" spans="1:9" s="2" customFormat="1" x14ac:dyDescent="0.25">
      <c r="A85" s="2">
        <v>7</v>
      </c>
      <c r="B85" s="132"/>
      <c r="C85" s="134"/>
      <c r="D85" s="5"/>
      <c r="E85" s="5"/>
      <c r="F85" s="5"/>
      <c r="G85" s="5"/>
      <c r="H85" s="5"/>
      <c r="I85" s="5"/>
    </row>
    <row r="86" spans="1:9" s="2" customFormat="1" x14ac:dyDescent="0.25">
      <c r="A86" s="2">
        <v>8</v>
      </c>
      <c r="B86" s="132"/>
      <c r="C86" s="134"/>
      <c r="D86" s="5"/>
      <c r="E86" s="5"/>
      <c r="F86" s="5"/>
      <c r="G86" s="5"/>
      <c r="H86" s="5"/>
      <c r="I86" s="5"/>
    </row>
    <row r="87" spans="1:9" s="2" customFormat="1" x14ac:dyDescent="0.25">
      <c r="A87" s="2">
        <v>9</v>
      </c>
      <c r="B87" s="132"/>
      <c r="C87" s="134"/>
      <c r="D87" s="5"/>
      <c r="E87" s="5"/>
      <c r="F87" s="5"/>
      <c r="G87" s="5"/>
      <c r="H87" s="5"/>
      <c r="I87" s="5"/>
    </row>
    <row r="88" spans="1:9" s="2" customFormat="1" x14ac:dyDescent="0.25">
      <c r="A88" s="2">
        <v>10</v>
      </c>
      <c r="B88" s="132"/>
      <c r="C88" s="134"/>
      <c r="D88" s="5"/>
      <c r="E88" s="5"/>
      <c r="F88" s="5"/>
      <c r="G88" s="5"/>
      <c r="H88" s="5"/>
      <c r="I88" s="5"/>
    </row>
    <row r="89" spans="1:9" ht="16.5" thickBot="1" x14ac:dyDescent="0.3">
      <c r="B89" s="37" t="s">
        <v>35</v>
      </c>
      <c r="C89" s="9">
        <f>SUM(C79:C88)</f>
        <v>0</v>
      </c>
      <c r="D89" s="38"/>
      <c r="E89" s="38"/>
      <c r="F89" s="5"/>
      <c r="G89" s="5"/>
      <c r="H89" s="5"/>
      <c r="I89" s="5"/>
    </row>
    <row r="90" spans="1:9" ht="16.5" thickBot="1" x14ac:dyDescent="0.3">
      <c r="B90" s="37" t="s">
        <v>10</v>
      </c>
      <c r="C90" s="12">
        <f>C89*$C$77</f>
        <v>0</v>
      </c>
      <c r="D90" s="52"/>
      <c r="E90" s="5"/>
      <c r="F90" s="5"/>
      <c r="G90" s="5"/>
      <c r="H90" s="5"/>
      <c r="I90" s="5"/>
    </row>
    <row r="91" spans="1:9" ht="15.75" thickBot="1" x14ac:dyDescent="0.3">
      <c r="B91" s="1"/>
      <c r="C91" s="1"/>
    </row>
    <row r="92" spans="1:9" ht="19.5" thickBot="1" x14ac:dyDescent="0.3">
      <c r="B92" s="46" t="s">
        <v>6</v>
      </c>
      <c r="C92" s="25">
        <f>SUM(C15,C30,C45,C60,C75,C90)</f>
        <v>0</v>
      </c>
    </row>
  </sheetData>
  <sheetProtection algorithmName="SHA-512" hashValue="0IpnGbsSMXOc6LOnUgUD9Tq1TfmuTpEukHux8cwWLLec/zgpMYBdfTWbsC0cCPWMbCly9QZhzvgLDlvTSXVQMw==" saltValue="a+R1/zwJlBmxcT6Xn/94Bg==" spinCount="100000" sheet="1" objects="1" scenarios="1"/>
  <dataValidations xWindow="1489" yWindow="416" count="3">
    <dataValidation type="whole" operator="greaterThan" allowBlank="1" showInputMessage="1" showErrorMessage="1" errorTitle="Instruction" error="Only whole numbers can be presented. No decimal fractions or text allowed." promptTitle="Instruction" prompt="Please use only whole numbers (integers)." sqref="C80:C81 C82 C84:C88 C83" xr:uid="{00000000-0002-0000-0200-000000000000}">
      <formula1>0</formula1>
    </dataValidation>
    <dataValidation allowBlank="1" showInputMessage="1" showErrorMessage="1" promptTitle="Criteria of evaluation" prompt="Maximum number of points from this Section to be included in the recertification is 40." sqref="C92" xr:uid="{00000000-0002-0000-0200-000001000000}"/>
    <dataValidation type="whole" operator="greaterThan" allowBlank="1" showInputMessage="1" showErrorMessage="1" errorTitle="Information" error="Only whole numbers can be presented. No decimal fractions or text allowed." promptTitle="Instruction" prompt="Please use only whole numbers (integers)." sqref="C79" xr:uid="{00000000-0002-0000-0200-000002000000}">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9"/>
  <sheetViews>
    <sheetView topLeftCell="B1" workbookViewId="0">
      <selection activeCell="C51" sqref="C51"/>
    </sheetView>
  </sheetViews>
  <sheetFormatPr defaultColWidth="8.7109375" defaultRowHeight="15" x14ac:dyDescent="0.25"/>
  <cols>
    <col min="1" max="1" width="3" style="1" bestFit="1" customWidth="1"/>
    <col min="2" max="2" width="198" style="1" customWidth="1"/>
    <col min="3" max="3" width="30.28515625" style="48" customWidth="1"/>
    <col min="4" max="10" width="8.7109375" style="1"/>
    <col min="11" max="11" width="8.7109375" style="30"/>
    <col min="12" max="16384" width="8.7109375" style="1"/>
  </cols>
  <sheetData>
    <row r="1" spans="1:11" ht="23.25" x14ac:dyDescent="0.35">
      <c r="A1" s="67" t="s">
        <v>66</v>
      </c>
    </row>
    <row r="2" spans="1:11" ht="18.75" x14ac:dyDescent="0.25">
      <c r="B2" s="27" t="s">
        <v>863</v>
      </c>
      <c r="C2" s="28">
        <v>2</v>
      </c>
      <c r="D2" s="27"/>
      <c r="E2" s="27"/>
      <c r="F2" s="27"/>
      <c r="G2" s="27"/>
      <c r="H2" s="29"/>
      <c r="I2" s="29"/>
    </row>
    <row r="3" spans="1:11" s="2" customFormat="1" x14ac:dyDescent="0.25">
      <c r="B3" s="2" t="s">
        <v>8</v>
      </c>
      <c r="C3" s="31" t="s">
        <v>34</v>
      </c>
      <c r="K3" s="32"/>
    </row>
    <row r="4" spans="1:11" s="2" customFormat="1" x14ac:dyDescent="0.25">
      <c r="A4" s="2">
        <v>1</v>
      </c>
      <c r="B4" s="132"/>
      <c r="C4" s="134"/>
      <c r="K4" s="32"/>
    </row>
    <row r="5" spans="1:11" s="2" customFormat="1" x14ac:dyDescent="0.25">
      <c r="A5" s="2">
        <v>2</v>
      </c>
      <c r="B5" s="132"/>
      <c r="C5" s="134"/>
      <c r="K5" s="32"/>
    </row>
    <row r="6" spans="1:11" s="2" customFormat="1" x14ac:dyDescent="0.25">
      <c r="A6" s="2">
        <v>3</v>
      </c>
      <c r="B6" s="132"/>
      <c r="C6" s="134"/>
      <c r="K6" s="32"/>
    </row>
    <row r="7" spans="1:11" s="2" customFormat="1" x14ac:dyDescent="0.25">
      <c r="A7" s="2">
        <v>4</v>
      </c>
      <c r="B7" s="132"/>
      <c r="C7" s="134"/>
      <c r="K7" s="32"/>
    </row>
    <row r="8" spans="1:11" s="2" customFormat="1" x14ac:dyDescent="0.25">
      <c r="A8" s="2">
        <v>5</v>
      </c>
      <c r="B8" s="132"/>
      <c r="C8" s="134"/>
      <c r="K8" s="32"/>
    </row>
    <row r="9" spans="1:11" s="2" customFormat="1" x14ac:dyDescent="0.25">
      <c r="A9" s="2">
        <v>6</v>
      </c>
      <c r="B9" s="132"/>
      <c r="C9" s="134"/>
      <c r="K9" s="32"/>
    </row>
    <row r="10" spans="1:11" s="2" customFormat="1" x14ac:dyDescent="0.25">
      <c r="A10" s="2">
        <v>7</v>
      </c>
      <c r="B10" s="132"/>
      <c r="C10" s="134"/>
      <c r="K10" s="32"/>
    </row>
    <row r="11" spans="1:11" s="2" customFormat="1" x14ac:dyDescent="0.25">
      <c r="A11" s="2">
        <v>8</v>
      </c>
      <c r="B11" s="132"/>
      <c r="C11" s="134"/>
      <c r="K11" s="32"/>
    </row>
    <row r="12" spans="1:11" s="2" customFormat="1" x14ac:dyDescent="0.25">
      <c r="A12" s="2">
        <v>9</v>
      </c>
      <c r="B12" s="132"/>
      <c r="C12" s="134"/>
      <c r="K12" s="32"/>
    </row>
    <row r="13" spans="1:11" s="2" customFormat="1" x14ac:dyDescent="0.25">
      <c r="A13" s="2">
        <v>10</v>
      </c>
      <c r="B13" s="132"/>
      <c r="C13" s="134"/>
      <c r="K13" s="32"/>
    </row>
    <row r="14" spans="1:11" s="2" customFormat="1" x14ac:dyDescent="0.25">
      <c r="A14" s="2">
        <v>11</v>
      </c>
      <c r="B14" s="132"/>
      <c r="C14" s="134"/>
      <c r="K14" s="32"/>
    </row>
    <row r="15" spans="1:11" s="2" customFormat="1" x14ac:dyDescent="0.25">
      <c r="A15" s="2">
        <v>12</v>
      </c>
      <c r="B15" s="132"/>
      <c r="C15" s="134"/>
      <c r="K15" s="32"/>
    </row>
    <row r="16" spans="1:11" s="2" customFormat="1" ht="16.5" thickBot="1" x14ac:dyDescent="0.3">
      <c r="B16" s="33" t="s">
        <v>36</v>
      </c>
      <c r="C16" s="62">
        <f>SUM(C4:C15)</f>
        <v>0</v>
      </c>
      <c r="D16" s="34"/>
      <c r="E16" s="34"/>
      <c r="F16" s="34"/>
      <c r="G16" s="35"/>
      <c r="K16" s="36"/>
    </row>
    <row r="17" spans="1:11" s="2" customFormat="1" ht="16.5" thickBot="1" x14ac:dyDescent="0.3">
      <c r="B17" s="33" t="s">
        <v>10</v>
      </c>
      <c r="C17" s="12">
        <f>C16*$C$2</f>
        <v>0</v>
      </c>
      <c r="D17" s="34"/>
      <c r="E17" s="34"/>
      <c r="F17" s="34"/>
      <c r="G17" s="35"/>
      <c r="K17" s="36"/>
    </row>
    <row r="18" spans="1:11" s="5" customFormat="1" ht="15.75" x14ac:dyDescent="0.25">
      <c r="B18" s="37"/>
      <c r="C18" s="13"/>
      <c r="D18" s="38"/>
      <c r="E18" s="38"/>
      <c r="F18" s="38"/>
      <c r="G18" s="39"/>
      <c r="K18" s="36"/>
    </row>
    <row r="19" spans="1:11" ht="18.75" x14ac:dyDescent="0.25">
      <c r="B19" s="27" t="s">
        <v>864</v>
      </c>
      <c r="C19" s="28">
        <v>1</v>
      </c>
      <c r="D19" s="27"/>
      <c r="E19" s="27"/>
      <c r="F19" s="27"/>
      <c r="G19" s="27"/>
      <c r="H19" s="29"/>
      <c r="I19" s="29"/>
    </row>
    <row r="20" spans="1:11" s="2" customFormat="1" x14ac:dyDescent="0.25">
      <c r="B20" s="2" t="s">
        <v>8</v>
      </c>
      <c r="C20" s="31" t="s">
        <v>34</v>
      </c>
      <c r="K20" s="32"/>
    </row>
    <row r="21" spans="1:11" s="2" customFormat="1" x14ac:dyDescent="0.25">
      <c r="A21" s="2">
        <v>1</v>
      </c>
      <c r="B21" s="132"/>
      <c r="C21" s="134"/>
      <c r="K21" s="32"/>
    </row>
    <row r="22" spans="1:11" s="2" customFormat="1" x14ac:dyDescent="0.25">
      <c r="A22" s="2">
        <v>2</v>
      </c>
      <c r="B22" s="132"/>
      <c r="C22" s="134"/>
      <c r="K22" s="32"/>
    </row>
    <row r="23" spans="1:11" s="2" customFormat="1" x14ac:dyDescent="0.25">
      <c r="A23" s="2">
        <v>3</v>
      </c>
      <c r="B23" s="132"/>
      <c r="C23" s="134"/>
      <c r="K23" s="32"/>
    </row>
    <row r="24" spans="1:11" s="2" customFormat="1" x14ac:dyDescent="0.25">
      <c r="A24" s="2">
        <v>4</v>
      </c>
      <c r="B24" s="132"/>
      <c r="C24" s="134"/>
      <c r="K24" s="32"/>
    </row>
    <row r="25" spans="1:11" s="2" customFormat="1" x14ac:dyDescent="0.25">
      <c r="A25" s="2">
        <v>5</v>
      </c>
      <c r="B25" s="132"/>
      <c r="C25" s="134"/>
      <c r="K25" s="32"/>
    </row>
    <row r="26" spans="1:11" s="2" customFormat="1" x14ac:dyDescent="0.25">
      <c r="A26" s="2">
        <v>6</v>
      </c>
      <c r="B26" s="132"/>
      <c r="C26" s="134"/>
      <c r="K26" s="32"/>
    </row>
    <row r="27" spans="1:11" s="2" customFormat="1" x14ac:dyDescent="0.25">
      <c r="A27" s="2">
        <v>7</v>
      </c>
      <c r="B27" s="132"/>
      <c r="C27" s="134"/>
      <c r="K27" s="32"/>
    </row>
    <row r="28" spans="1:11" s="2" customFormat="1" x14ac:dyDescent="0.25">
      <c r="A28" s="2">
        <v>8</v>
      </c>
      <c r="B28" s="132"/>
      <c r="C28" s="134"/>
      <c r="K28" s="32"/>
    </row>
    <row r="29" spans="1:11" s="2" customFormat="1" x14ac:dyDescent="0.25">
      <c r="A29" s="2">
        <v>9</v>
      </c>
      <c r="B29" s="132"/>
      <c r="C29" s="134"/>
      <c r="K29" s="32"/>
    </row>
    <row r="30" spans="1:11" s="2" customFormat="1" x14ac:dyDescent="0.25">
      <c r="A30" s="2">
        <v>10</v>
      </c>
      <c r="B30" s="132"/>
      <c r="C30" s="134"/>
      <c r="K30" s="32"/>
    </row>
    <row r="31" spans="1:11" s="2" customFormat="1" x14ac:dyDescent="0.25">
      <c r="A31" s="2">
        <v>11</v>
      </c>
      <c r="B31" s="132"/>
      <c r="C31" s="134"/>
      <c r="K31" s="32"/>
    </row>
    <row r="32" spans="1:11" s="2" customFormat="1" x14ac:dyDescent="0.25">
      <c r="A32" s="2">
        <v>12</v>
      </c>
      <c r="B32" s="132"/>
      <c r="C32" s="134"/>
      <c r="K32" s="32"/>
    </row>
    <row r="33" spans="2:11" s="2" customFormat="1" ht="16.5" thickBot="1" x14ac:dyDescent="0.3">
      <c r="B33" s="33" t="s">
        <v>36</v>
      </c>
      <c r="C33" s="62">
        <f>SUM(C21:C32)</f>
        <v>0</v>
      </c>
      <c r="D33" s="34"/>
      <c r="E33" s="34"/>
      <c r="F33" s="34"/>
      <c r="G33" s="35"/>
      <c r="K33" s="36"/>
    </row>
    <row r="34" spans="2:11" s="2" customFormat="1" ht="16.5" thickBot="1" x14ac:dyDescent="0.3">
      <c r="B34" s="33" t="s">
        <v>10</v>
      </c>
      <c r="C34" s="12">
        <f>C33*$C$19</f>
        <v>0</v>
      </c>
      <c r="D34" s="34"/>
      <c r="E34" s="34"/>
      <c r="F34" s="34"/>
      <c r="G34" s="35"/>
      <c r="K34" s="36"/>
    </row>
    <row r="35" spans="2:11" s="2" customFormat="1" ht="15.75" x14ac:dyDescent="0.25">
      <c r="B35" s="33"/>
      <c r="C35" s="13"/>
      <c r="D35" s="34"/>
      <c r="E35" s="34"/>
      <c r="F35" s="34"/>
      <c r="G35" s="35"/>
      <c r="K35" s="36"/>
    </row>
    <row r="36" spans="2:11" s="2" customFormat="1" ht="18.75" x14ac:dyDescent="0.25">
      <c r="B36" s="27" t="s">
        <v>865</v>
      </c>
      <c r="C36" s="28">
        <v>0.5</v>
      </c>
      <c r="D36" s="34"/>
      <c r="E36" s="34"/>
      <c r="F36" s="34"/>
      <c r="G36" s="35"/>
      <c r="K36" s="36"/>
    </row>
    <row r="37" spans="2:11" s="2" customFormat="1" x14ac:dyDescent="0.25">
      <c r="B37" s="2" t="s">
        <v>8</v>
      </c>
      <c r="C37" s="31" t="s">
        <v>34</v>
      </c>
      <c r="D37" s="34"/>
      <c r="E37" s="34"/>
      <c r="F37" s="34"/>
      <c r="G37" s="35"/>
      <c r="K37" s="36"/>
    </row>
    <row r="38" spans="2:11" s="2" customFormat="1" x14ac:dyDescent="0.25">
      <c r="B38" s="132"/>
      <c r="C38" s="134"/>
      <c r="D38" s="34"/>
      <c r="E38" s="34"/>
      <c r="F38" s="34"/>
      <c r="G38" s="35"/>
      <c r="K38" s="36"/>
    </row>
    <row r="39" spans="2:11" s="2" customFormat="1" x14ac:dyDescent="0.25">
      <c r="B39" s="132"/>
      <c r="C39" s="134"/>
      <c r="D39" s="34"/>
      <c r="E39" s="34"/>
      <c r="F39" s="34"/>
      <c r="G39" s="35"/>
      <c r="K39" s="36"/>
    </row>
    <row r="40" spans="2:11" s="2" customFormat="1" x14ac:dyDescent="0.25">
      <c r="B40" s="132"/>
      <c r="C40" s="134"/>
      <c r="D40" s="34"/>
      <c r="E40" s="34"/>
      <c r="F40" s="34"/>
      <c r="G40" s="35"/>
      <c r="K40" s="36"/>
    </row>
    <row r="41" spans="2:11" s="2" customFormat="1" x14ac:dyDescent="0.25">
      <c r="B41" s="132"/>
      <c r="C41" s="134"/>
      <c r="D41" s="34"/>
      <c r="E41" s="34"/>
      <c r="F41" s="34"/>
      <c r="G41" s="35"/>
      <c r="K41" s="36"/>
    </row>
    <row r="42" spans="2:11" s="2" customFormat="1" x14ac:dyDescent="0.25">
      <c r="B42" s="132"/>
      <c r="C42" s="134"/>
      <c r="D42" s="34"/>
      <c r="E42" s="34"/>
      <c r="F42" s="34"/>
      <c r="G42" s="35"/>
      <c r="K42" s="36"/>
    </row>
    <row r="43" spans="2:11" s="2" customFormat="1" x14ac:dyDescent="0.25">
      <c r="B43" s="132"/>
      <c r="C43" s="134"/>
      <c r="D43" s="34"/>
      <c r="E43" s="34"/>
      <c r="F43" s="34"/>
      <c r="G43" s="35"/>
      <c r="K43" s="36"/>
    </row>
    <row r="44" spans="2:11" s="2" customFormat="1" x14ac:dyDescent="0.25">
      <c r="B44" s="132"/>
      <c r="C44" s="134"/>
      <c r="D44" s="34"/>
      <c r="E44" s="34"/>
      <c r="F44" s="34"/>
      <c r="G44" s="35"/>
      <c r="K44" s="36"/>
    </row>
    <row r="45" spans="2:11" s="2" customFormat="1" x14ac:dyDescent="0.25">
      <c r="B45" s="132"/>
      <c r="C45" s="134"/>
      <c r="D45" s="34"/>
      <c r="E45" s="34"/>
      <c r="F45" s="34"/>
      <c r="G45" s="35"/>
      <c r="K45" s="36"/>
    </row>
    <row r="46" spans="2:11" s="2" customFormat="1" x14ac:dyDescent="0.25">
      <c r="B46" s="132"/>
      <c r="C46" s="134"/>
      <c r="D46" s="34"/>
      <c r="E46" s="34"/>
      <c r="F46" s="34"/>
      <c r="G46" s="35"/>
      <c r="K46" s="36"/>
    </row>
    <row r="47" spans="2:11" s="2" customFormat="1" x14ac:dyDescent="0.25">
      <c r="B47" s="132"/>
      <c r="C47" s="134"/>
      <c r="D47" s="34"/>
      <c r="E47" s="34"/>
      <c r="F47" s="34"/>
      <c r="G47" s="35"/>
      <c r="K47" s="36"/>
    </row>
    <row r="48" spans="2:11" s="2" customFormat="1" x14ac:dyDescent="0.25">
      <c r="B48" s="132"/>
      <c r="C48" s="134"/>
      <c r="D48" s="34"/>
      <c r="E48" s="34"/>
      <c r="F48" s="34"/>
      <c r="G48" s="35"/>
      <c r="K48" s="36"/>
    </row>
    <row r="49" spans="2:11" s="2" customFormat="1" x14ac:dyDescent="0.25">
      <c r="B49" s="132"/>
      <c r="C49" s="134"/>
      <c r="D49" s="34"/>
      <c r="E49" s="34"/>
      <c r="F49" s="34"/>
      <c r="G49" s="35"/>
      <c r="K49" s="36"/>
    </row>
    <row r="50" spans="2:11" s="2" customFormat="1" ht="16.5" thickBot="1" x14ac:dyDescent="0.3">
      <c r="B50" s="33" t="s">
        <v>36</v>
      </c>
      <c r="C50" s="62">
        <f>SUM(C38:C49)</f>
        <v>0</v>
      </c>
      <c r="D50" s="34"/>
      <c r="E50" s="34"/>
      <c r="F50" s="34"/>
      <c r="G50" s="35"/>
      <c r="K50" s="36"/>
    </row>
    <row r="51" spans="2:11" s="2" customFormat="1" ht="16.5" thickBot="1" x14ac:dyDescent="0.3">
      <c r="B51" s="33" t="s">
        <v>10</v>
      </c>
      <c r="C51" s="12">
        <f>C50*$C$36</f>
        <v>0</v>
      </c>
      <c r="D51" s="34"/>
      <c r="E51" s="34"/>
      <c r="F51" s="34"/>
      <c r="G51" s="35"/>
      <c r="K51" s="36"/>
    </row>
    <row r="52" spans="2:11" s="2" customFormat="1" ht="15.75" x14ac:dyDescent="0.25">
      <c r="B52" s="33"/>
      <c r="C52" s="13"/>
      <c r="D52" s="34"/>
      <c r="E52" s="34"/>
      <c r="F52" s="34"/>
      <c r="G52" s="35"/>
      <c r="K52" s="36"/>
    </row>
    <row r="53" spans="2:11" s="2" customFormat="1" ht="18.75" x14ac:dyDescent="0.25">
      <c r="B53" s="27" t="s">
        <v>866</v>
      </c>
      <c r="C53" s="28">
        <v>0.5</v>
      </c>
      <c r="D53" s="34"/>
      <c r="E53" s="34"/>
      <c r="F53" s="34"/>
      <c r="G53" s="35"/>
      <c r="K53" s="36"/>
    </row>
    <row r="54" spans="2:11" s="2" customFormat="1" x14ac:dyDescent="0.25">
      <c r="B54" s="2" t="s">
        <v>8</v>
      </c>
      <c r="C54" s="31" t="s">
        <v>34</v>
      </c>
      <c r="D54" s="34"/>
      <c r="E54" s="34"/>
      <c r="F54" s="34"/>
      <c r="G54" s="35"/>
      <c r="K54" s="36"/>
    </row>
    <row r="55" spans="2:11" s="2" customFormat="1" x14ac:dyDescent="0.25">
      <c r="B55" s="132"/>
      <c r="C55" s="134"/>
      <c r="D55" s="34"/>
      <c r="E55" s="34"/>
      <c r="F55" s="34"/>
      <c r="G55" s="35"/>
      <c r="K55" s="36"/>
    </row>
    <row r="56" spans="2:11" s="2" customFormat="1" x14ac:dyDescent="0.25">
      <c r="B56" s="132"/>
      <c r="C56" s="134"/>
      <c r="D56" s="34"/>
      <c r="E56" s="34"/>
      <c r="F56" s="34"/>
      <c r="G56" s="35"/>
      <c r="K56" s="36"/>
    </row>
    <row r="57" spans="2:11" s="2" customFormat="1" x14ac:dyDescent="0.25">
      <c r="B57" s="132"/>
      <c r="C57" s="134"/>
      <c r="D57" s="34"/>
      <c r="E57" s="34"/>
      <c r="F57" s="34"/>
      <c r="G57" s="35"/>
      <c r="K57" s="36"/>
    </row>
    <row r="58" spans="2:11" s="2" customFormat="1" x14ac:dyDescent="0.25">
      <c r="B58" s="132"/>
      <c r="C58" s="134"/>
      <c r="D58" s="34"/>
      <c r="E58" s="34"/>
      <c r="F58" s="34"/>
      <c r="G58" s="35"/>
      <c r="K58" s="36"/>
    </row>
    <row r="59" spans="2:11" s="2" customFormat="1" x14ac:dyDescent="0.25">
      <c r="B59" s="132"/>
      <c r="C59" s="134"/>
      <c r="D59" s="34"/>
      <c r="E59" s="34"/>
      <c r="F59" s="34"/>
      <c r="G59" s="35"/>
      <c r="K59" s="36"/>
    </row>
    <row r="60" spans="2:11" s="2" customFormat="1" x14ac:dyDescent="0.25">
      <c r="B60" s="132"/>
      <c r="C60" s="134"/>
      <c r="D60" s="34"/>
      <c r="E60" s="34"/>
      <c r="F60" s="34"/>
      <c r="G60" s="35"/>
      <c r="K60" s="36"/>
    </row>
    <row r="61" spans="2:11" s="2" customFormat="1" x14ac:dyDescent="0.25">
      <c r="B61" s="132"/>
      <c r="C61" s="134"/>
      <c r="D61" s="34"/>
      <c r="E61" s="34"/>
      <c r="F61" s="34"/>
      <c r="G61" s="35"/>
      <c r="K61" s="36"/>
    </row>
    <row r="62" spans="2:11" s="2" customFormat="1" x14ac:dyDescent="0.25">
      <c r="B62" s="132"/>
      <c r="C62" s="134"/>
      <c r="D62" s="34"/>
      <c r="E62" s="34"/>
      <c r="F62" s="34"/>
      <c r="G62" s="35"/>
      <c r="K62" s="36"/>
    </row>
    <row r="63" spans="2:11" s="2" customFormat="1" x14ac:dyDescent="0.25">
      <c r="B63" s="132"/>
      <c r="C63" s="134"/>
      <c r="D63" s="34"/>
      <c r="E63" s="34"/>
      <c r="F63" s="34"/>
      <c r="G63" s="35"/>
      <c r="K63" s="36"/>
    </row>
    <row r="64" spans="2:11" s="2" customFormat="1" x14ac:dyDescent="0.25">
      <c r="B64" s="132"/>
      <c r="C64" s="134"/>
      <c r="D64" s="34"/>
      <c r="E64" s="34"/>
      <c r="F64" s="34"/>
      <c r="G64" s="35"/>
      <c r="K64" s="36"/>
    </row>
    <row r="65" spans="2:11" s="2" customFormat="1" x14ac:dyDescent="0.25">
      <c r="B65" s="132"/>
      <c r="C65" s="134"/>
      <c r="D65" s="34"/>
      <c r="E65" s="34"/>
      <c r="F65" s="34"/>
      <c r="G65" s="35"/>
      <c r="K65" s="36"/>
    </row>
    <row r="66" spans="2:11" s="2" customFormat="1" x14ac:dyDescent="0.25">
      <c r="B66" s="132"/>
      <c r="C66" s="134"/>
      <c r="D66" s="34"/>
      <c r="E66" s="34"/>
      <c r="F66" s="34"/>
      <c r="G66" s="35"/>
      <c r="K66" s="36"/>
    </row>
    <row r="67" spans="2:11" s="2" customFormat="1" ht="16.5" thickBot="1" x14ac:dyDescent="0.3">
      <c r="B67" s="33" t="s">
        <v>36</v>
      </c>
      <c r="C67" s="62">
        <f>SUM(C55:C66)</f>
        <v>0</v>
      </c>
      <c r="D67" s="34"/>
      <c r="E67" s="34"/>
      <c r="F67" s="34"/>
      <c r="G67" s="35"/>
      <c r="K67" s="36"/>
    </row>
    <row r="68" spans="2:11" s="2" customFormat="1" ht="16.5" thickBot="1" x14ac:dyDescent="0.3">
      <c r="B68" s="33" t="s">
        <v>10</v>
      </c>
      <c r="C68" s="12">
        <f>C67*$C$53</f>
        <v>0</v>
      </c>
      <c r="D68" s="34"/>
      <c r="E68" s="34"/>
      <c r="F68" s="34"/>
      <c r="G68" s="35"/>
      <c r="K68" s="36"/>
    </row>
    <row r="69" spans="2:11" s="2" customFormat="1" ht="15.75" x14ac:dyDescent="0.25">
      <c r="B69" s="33"/>
      <c r="C69" s="13"/>
      <c r="D69" s="34"/>
      <c r="E69" s="34"/>
      <c r="F69" s="34"/>
      <c r="G69" s="35"/>
      <c r="K69" s="36"/>
    </row>
    <row r="70" spans="2:11" s="2" customFormat="1" ht="18.75" x14ac:dyDescent="0.25">
      <c r="B70" s="27" t="s">
        <v>867</v>
      </c>
      <c r="C70" s="28">
        <v>2</v>
      </c>
      <c r="D70" s="34"/>
      <c r="E70" s="34"/>
      <c r="F70" s="34"/>
      <c r="G70" s="35"/>
      <c r="K70" s="36"/>
    </row>
    <row r="71" spans="2:11" s="2" customFormat="1" x14ac:dyDescent="0.25">
      <c r="B71" s="166" t="s">
        <v>871</v>
      </c>
      <c r="C71" s="167" t="s">
        <v>869</v>
      </c>
      <c r="D71" s="34"/>
      <c r="E71" s="34"/>
      <c r="F71" s="34"/>
      <c r="G71" s="35"/>
      <c r="K71" s="36"/>
    </row>
    <row r="72" spans="2:11" s="2" customFormat="1" x14ac:dyDescent="0.25">
      <c r="B72" s="132"/>
      <c r="C72" s="134"/>
      <c r="D72" s="34"/>
      <c r="E72" s="34"/>
      <c r="F72" s="34"/>
      <c r="G72" s="35"/>
      <c r="K72" s="36"/>
    </row>
    <row r="73" spans="2:11" s="2" customFormat="1" x14ac:dyDescent="0.25">
      <c r="B73" s="132"/>
      <c r="C73" s="134"/>
      <c r="D73" s="34"/>
      <c r="E73" s="34"/>
      <c r="F73" s="34"/>
      <c r="G73" s="35"/>
      <c r="K73" s="36"/>
    </row>
    <row r="74" spans="2:11" s="2" customFormat="1" x14ac:dyDescent="0.25">
      <c r="B74" s="132"/>
      <c r="C74" s="134"/>
      <c r="D74" s="34"/>
      <c r="E74" s="34"/>
      <c r="F74" s="34"/>
      <c r="G74" s="35"/>
      <c r="K74" s="36"/>
    </row>
    <row r="75" spans="2:11" s="2" customFormat="1" x14ac:dyDescent="0.25">
      <c r="B75" s="132"/>
      <c r="C75" s="134"/>
      <c r="D75" s="34"/>
      <c r="E75" s="34"/>
      <c r="F75" s="34"/>
      <c r="G75" s="35"/>
      <c r="K75" s="36"/>
    </row>
    <row r="76" spans="2:11" s="2" customFormat="1" x14ac:dyDescent="0.25">
      <c r="B76" s="132"/>
      <c r="C76" s="134"/>
      <c r="D76" s="34"/>
      <c r="E76" s="34"/>
      <c r="F76" s="34"/>
      <c r="G76" s="35"/>
      <c r="K76" s="36"/>
    </row>
    <row r="77" spans="2:11" s="2" customFormat="1" x14ac:dyDescent="0.25">
      <c r="B77" s="132"/>
      <c r="C77" s="134"/>
      <c r="D77" s="34"/>
      <c r="E77" s="34"/>
      <c r="F77" s="34"/>
      <c r="G77" s="35"/>
      <c r="K77" s="36"/>
    </row>
    <row r="78" spans="2:11" s="2" customFormat="1" x14ac:dyDescent="0.25">
      <c r="B78" s="132"/>
      <c r="C78" s="134"/>
      <c r="D78" s="34"/>
      <c r="E78" s="34"/>
      <c r="F78" s="34"/>
      <c r="G78" s="35"/>
      <c r="K78" s="36"/>
    </row>
    <row r="79" spans="2:11" s="2" customFormat="1" x14ac:dyDescent="0.25">
      <c r="B79" s="132"/>
      <c r="C79" s="134"/>
      <c r="D79" s="34"/>
      <c r="E79" s="34"/>
      <c r="F79" s="34"/>
      <c r="G79" s="35"/>
      <c r="K79" s="36"/>
    </row>
    <row r="80" spans="2:11" s="2" customFormat="1" x14ac:dyDescent="0.25">
      <c r="B80" s="132"/>
      <c r="C80" s="134"/>
      <c r="D80" s="34"/>
      <c r="E80" s="34"/>
      <c r="F80" s="34"/>
      <c r="G80" s="35"/>
      <c r="K80" s="36"/>
    </row>
    <row r="81" spans="2:11" s="2" customFormat="1" x14ac:dyDescent="0.25">
      <c r="B81" s="132"/>
      <c r="C81" s="134"/>
      <c r="D81" s="34"/>
      <c r="E81" s="34"/>
      <c r="F81" s="34"/>
      <c r="G81" s="35"/>
      <c r="K81" s="36"/>
    </row>
    <row r="82" spans="2:11" s="2" customFormat="1" x14ac:dyDescent="0.25">
      <c r="B82" s="132"/>
      <c r="C82" s="134"/>
      <c r="D82" s="34"/>
      <c r="E82" s="34"/>
      <c r="F82" s="34"/>
      <c r="G82" s="35"/>
      <c r="K82" s="36"/>
    </row>
    <row r="83" spans="2:11" s="2" customFormat="1" x14ac:dyDescent="0.25">
      <c r="B83" s="132"/>
      <c r="C83" s="134"/>
      <c r="D83" s="34"/>
      <c r="E83" s="34"/>
      <c r="F83" s="34"/>
      <c r="G83" s="35"/>
      <c r="K83" s="36"/>
    </row>
    <row r="84" spans="2:11" s="2" customFormat="1" ht="16.5" thickBot="1" x14ac:dyDescent="0.3">
      <c r="B84" s="33" t="s">
        <v>36</v>
      </c>
      <c r="C84" s="62">
        <f>SUM(C72:C83)</f>
        <v>0</v>
      </c>
      <c r="D84" s="34"/>
      <c r="E84" s="34"/>
      <c r="F84" s="34"/>
      <c r="G84" s="35"/>
      <c r="K84" s="36"/>
    </row>
    <row r="85" spans="2:11" s="2" customFormat="1" ht="16.5" thickBot="1" x14ac:dyDescent="0.3">
      <c r="B85" s="33" t="s">
        <v>10</v>
      </c>
      <c r="C85" s="12">
        <f>C84*$C$70</f>
        <v>0</v>
      </c>
      <c r="D85" s="34"/>
      <c r="E85" s="34"/>
      <c r="F85" s="34"/>
      <c r="G85" s="35"/>
      <c r="K85" s="36"/>
    </row>
    <row r="86" spans="2:11" s="2" customFormat="1" ht="15.75" x14ac:dyDescent="0.25">
      <c r="B86" s="33"/>
      <c r="C86" s="13"/>
      <c r="D86" s="34"/>
      <c r="E86" s="34"/>
      <c r="F86" s="34"/>
      <c r="G86" s="35"/>
      <c r="K86" s="36"/>
    </row>
    <row r="87" spans="2:11" s="2" customFormat="1" ht="18.75" x14ac:dyDescent="0.25">
      <c r="B87" s="27" t="s">
        <v>868</v>
      </c>
      <c r="C87" s="28">
        <v>1</v>
      </c>
      <c r="D87" s="34"/>
      <c r="E87" s="34"/>
      <c r="F87" s="34"/>
      <c r="G87" s="35"/>
      <c r="K87" s="36"/>
    </row>
    <row r="88" spans="2:11" s="2" customFormat="1" x14ac:dyDescent="0.25">
      <c r="B88" s="166" t="s">
        <v>871</v>
      </c>
      <c r="C88" s="167" t="s">
        <v>870</v>
      </c>
      <c r="D88" s="34"/>
      <c r="E88" s="34"/>
      <c r="F88" s="34"/>
      <c r="G88" s="35"/>
      <c r="K88" s="36"/>
    </row>
    <row r="89" spans="2:11" s="2" customFormat="1" x14ac:dyDescent="0.25">
      <c r="B89" s="132"/>
      <c r="C89" s="134"/>
      <c r="D89" s="34"/>
      <c r="E89" s="34"/>
      <c r="F89" s="34"/>
      <c r="G89" s="35"/>
      <c r="K89" s="36"/>
    </row>
    <row r="90" spans="2:11" s="2" customFormat="1" x14ac:dyDescent="0.25">
      <c r="B90" s="132"/>
      <c r="C90" s="134"/>
      <c r="D90" s="34"/>
      <c r="E90" s="34"/>
      <c r="F90" s="34"/>
      <c r="G90" s="35"/>
      <c r="K90" s="36"/>
    </row>
    <row r="91" spans="2:11" s="2" customFormat="1" x14ac:dyDescent="0.25">
      <c r="B91" s="132"/>
      <c r="C91" s="134"/>
      <c r="D91" s="34"/>
      <c r="E91" s="34"/>
      <c r="F91" s="34"/>
      <c r="G91" s="35"/>
      <c r="K91" s="36"/>
    </row>
    <row r="92" spans="2:11" s="2" customFormat="1" x14ac:dyDescent="0.25">
      <c r="B92" s="132"/>
      <c r="C92" s="134"/>
      <c r="D92" s="34"/>
      <c r="E92" s="34"/>
      <c r="F92" s="34"/>
      <c r="G92" s="35"/>
      <c r="K92" s="36"/>
    </row>
    <row r="93" spans="2:11" s="2" customFormat="1" x14ac:dyDescent="0.25">
      <c r="B93" s="132"/>
      <c r="C93" s="134"/>
      <c r="D93" s="34"/>
      <c r="E93" s="34"/>
      <c r="F93" s="34"/>
      <c r="G93" s="35"/>
      <c r="K93" s="36"/>
    </row>
    <row r="94" spans="2:11" s="2" customFormat="1" x14ac:dyDescent="0.25">
      <c r="B94" s="132"/>
      <c r="C94" s="134"/>
      <c r="D94" s="34"/>
      <c r="E94" s="34"/>
      <c r="F94" s="34"/>
      <c r="G94" s="35"/>
      <c r="K94" s="36"/>
    </row>
    <row r="95" spans="2:11" s="2" customFormat="1" x14ac:dyDescent="0.25">
      <c r="B95" s="132"/>
      <c r="C95" s="134"/>
      <c r="D95" s="34"/>
      <c r="E95" s="34"/>
      <c r="F95" s="34"/>
      <c r="G95" s="35"/>
      <c r="K95" s="36"/>
    </row>
    <row r="96" spans="2:11" s="2" customFormat="1" x14ac:dyDescent="0.25">
      <c r="B96" s="132"/>
      <c r="C96" s="134"/>
      <c r="D96" s="34"/>
      <c r="E96" s="34"/>
      <c r="F96" s="34"/>
      <c r="G96" s="35"/>
      <c r="K96" s="36"/>
    </row>
    <row r="97" spans="1:11" s="2" customFormat="1" x14ac:dyDescent="0.25">
      <c r="B97" s="132"/>
      <c r="C97" s="134"/>
      <c r="D97" s="34"/>
      <c r="E97" s="34"/>
      <c r="F97" s="34"/>
      <c r="G97" s="35"/>
      <c r="K97" s="36"/>
    </row>
    <row r="98" spans="1:11" s="2" customFormat="1" x14ac:dyDescent="0.25">
      <c r="B98" s="132"/>
      <c r="C98" s="134"/>
      <c r="D98" s="34"/>
      <c r="E98" s="34"/>
      <c r="F98" s="34"/>
      <c r="G98" s="35"/>
      <c r="K98" s="36"/>
    </row>
    <row r="99" spans="1:11" s="2" customFormat="1" x14ac:dyDescent="0.25">
      <c r="B99" s="132"/>
      <c r="C99" s="134"/>
      <c r="D99" s="34"/>
      <c r="E99" s="34"/>
      <c r="F99" s="34"/>
      <c r="G99" s="35"/>
      <c r="K99" s="36"/>
    </row>
    <row r="100" spans="1:11" s="2" customFormat="1" x14ac:dyDescent="0.25">
      <c r="B100" s="132"/>
      <c r="C100" s="134"/>
      <c r="D100" s="34"/>
      <c r="E100" s="34"/>
      <c r="F100" s="34"/>
      <c r="G100" s="35"/>
      <c r="K100" s="36"/>
    </row>
    <row r="101" spans="1:11" s="2" customFormat="1" ht="16.5" thickBot="1" x14ac:dyDescent="0.3">
      <c r="B101" s="33" t="s">
        <v>36</v>
      </c>
      <c r="C101" s="62">
        <f>SUM(C89:C100)</f>
        <v>0</v>
      </c>
      <c r="D101" s="34"/>
      <c r="E101" s="34"/>
      <c r="F101" s="34"/>
      <c r="G101" s="35"/>
      <c r="K101" s="36"/>
    </row>
    <row r="102" spans="1:11" s="2" customFormat="1" ht="16.5" thickBot="1" x14ac:dyDescent="0.3">
      <c r="B102" s="33" t="s">
        <v>10</v>
      </c>
      <c r="C102" s="12">
        <f>C101*$C$87</f>
        <v>0</v>
      </c>
      <c r="D102" s="34"/>
      <c r="E102" s="34"/>
      <c r="F102" s="34"/>
      <c r="G102" s="35"/>
      <c r="K102" s="36"/>
    </row>
    <row r="103" spans="1:11" s="2" customFormat="1" ht="15.75" x14ac:dyDescent="0.25">
      <c r="B103" s="33"/>
      <c r="C103" s="13"/>
      <c r="D103" s="34"/>
      <c r="E103" s="34"/>
      <c r="F103" s="34"/>
      <c r="G103" s="35"/>
      <c r="K103" s="36"/>
    </row>
    <row r="104" spans="1:11" ht="18.75" x14ac:dyDescent="0.25">
      <c r="B104" s="27" t="s">
        <v>861</v>
      </c>
      <c r="C104" s="28">
        <v>15</v>
      </c>
      <c r="D104" s="27"/>
      <c r="E104" s="27"/>
      <c r="F104" s="27"/>
      <c r="G104" s="27"/>
      <c r="H104" s="29"/>
      <c r="I104" s="29"/>
    </row>
    <row r="105" spans="1:11" s="2" customFormat="1" x14ac:dyDescent="0.25">
      <c r="B105" s="166" t="s">
        <v>862</v>
      </c>
      <c r="C105" s="70" t="s">
        <v>67</v>
      </c>
      <c r="K105" s="32"/>
    </row>
    <row r="106" spans="1:11" s="2" customFormat="1" x14ac:dyDescent="0.25">
      <c r="A106" s="2">
        <v>1</v>
      </c>
      <c r="B106" s="132"/>
      <c r="C106" s="134"/>
      <c r="K106" s="32"/>
    </row>
    <row r="107" spans="1:11" s="2" customFormat="1" x14ac:dyDescent="0.25">
      <c r="A107" s="2">
        <v>2</v>
      </c>
      <c r="B107" s="132"/>
      <c r="C107" s="134"/>
      <c r="K107" s="32"/>
    </row>
    <row r="108" spans="1:11" s="2" customFormat="1" x14ac:dyDescent="0.25">
      <c r="A108" s="2">
        <v>3</v>
      </c>
      <c r="B108" s="132"/>
      <c r="C108" s="134"/>
      <c r="K108" s="32"/>
    </row>
    <row r="109" spans="1:11" s="2" customFormat="1" x14ac:dyDescent="0.25">
      <c r="A109" s="2">
        <v>4</v>
      </c>
      <c r="B109" s="132"/>
      <c r="C109" s="134"/>
      <c r="K109" s="32"/>
    </row>
    <row r="110" spans="1:11" s="2" customFormat="1" x14ac:dyDescent="0.25">
      <c r="A110" s="2">
        <v>5</v>
      </c>
      <c r="B110" s="132"/>
      <c r="C110" s="134"/>
      <c r="K110" s="32"/>
    </row>
    <row r="111" spans="1:11" s="2" customFormat="1" x14ac:dyDescent="0.25">
      <c r="A111" s="2">
        <v>6</v>
      </c>
      <c r="B111" s="132"/>
      <c r="C111" s="134"/>
      <c r="K111" s="32"/>
    </row>
    <row r="112" spans="1:11" s="2" customFormat="1" x14ac:dyDescent="0.25">
      <c r="A112" s="2">
        <v>7</v>
      </c>
      <c r="B112" s="132"/>
      <c r="C112" s="134"/>
      <c r="K112" s="32"/>
    </row>
    <row r="113" spans="1:11" s="2" customFormat="1" x14ac:dyDescent="0.25">
      <c r="A113" s="2">
        <v>8</v>
      </c>
      <c r="B113" s="132"/>
      <c r="C113" s="134"/>
      <c r="K113" s="32"/>
    </row>
    <row r="114" spans="1:11" s="2" customFormat="1" x14ac:dyDescent="0.25">
      <c r="A114" s="2">
        <v>9</v>
      </c>
      <c r="B114" s="132"/>
      <c r="C114" s="134"/>
      <c r="K114" s="32"/>
    </row>
    <row r="115" spans="1:11" s="2" customFormat="1" x14ac:dyDescent="0.25">
      <c r="A115" s="2">
        <v>10</v>
      </c>
      <c r="B115" s="132"/>
      <c r="C115" s="134"/>
      <c r="K115" s="32"/>
    </row>
    <row r="116" spans="1:11" s="2" customFormat="1" ht="16.5" thickBot="1" x14ac:dyDescent="0.3">
      <c r="B116" s="33" t="s">
        <v>72</v>
      </c>
      <c r="C116" s="62">
        <f>SUM(C106:C115)</f>
        <v>0</v>
      </c>
      <c r="D116" s="34"/>
      <c r="E116" s="34"/>
      <c r="F116" s="34"/>
      <c r="G116" s="35"/>
      <c r="K116" s="36"/>
    </row>
    <row r="117" spans="1:11" s="2" customFormat="1" ht="16.5" thickBot="1" x14ac:dyDescent="0.3">
      <c r="B117" s="33" t="s">
        <v>10</v>
      </c>
      <c r="C117" s="12">
        <f>C116*$C$104</f>
        <v>0</v>
      </c>
      <c r="D117" s="34"/>
      <c r="E117" s="34"/>
      <c r="F117" s="34"/>
      <c r="G117" s="35"/>
      <c r="K117" s="36"/>
    </row>
    <row r="118" spans="1:11" s="5" customFormat="1" ht="15.75" x14ac:dyDescent="0.25">
      <c r="B118" s="37"/>
      <c r="C118" s="13"/>
      <c r="D118" s="38"/>
      <c r="E118" s="38"/>
      <c r="F118" s="38"/>
      <c r="G118" s="39"/>
      <c r="K118" s="36"/>
    </row>
    <row r="119" spans="1:11" ht="18.75" x14ac:dyDescent="0.25">
      <c r="B119" s="27" t="s">
        <v>860</v>
      </c>
      <c r="C119" s="28">
        <v>2</v>
      </c>
      <c r="D119" s="27"/>
      <c r="E119" s="27"/>
      <c r="F119" s="27"/>
      <c r="G119" s="27"/>
      <c r="H119" s="29"/>
      <c r="I119" s="29"/>
    </row>
    <row r="120" spans="1:11" s="2" customFormat="1" x14ac:dyDescent="0.25">
      <c r="B120" s="79" t="s">
        <v>87</v>
      </c>
      <c r="C120" s="70" t="s">
        <v>67</v>
      </c>
      <c r="D120" s="40"/>
      <c r="G120" s="35"/>
      <c r="K120" s="36"/>
    </row>
    <row r="121" spans="1:11" s="2" customFormat="1" x14ac:dyDescent="0.25">
      <c r="A121" s="2">
        <v>1</v>
      </c>
      <c r="B121" s="132"/>
      <c r="C121" s="134"/>
      <c r="D121" s="40"/>
      <c r="G121" s="35"/>
      <c r="K121" s="36"/>
    </row>
    <row r="122" spans="1:11" s="2" customFormat="1" x14ac:dyDescent="0.25">
      <c r="A122" s="2">
        <v>2</v>
      </c>
      <c r="B122" s="132"/>
      <c r="C122" s="134"/>
      <c r="D122" s="40"/>
      <c r="G122" s="35"/>
      <c r="K122" s="36"/>
    </row>
    <row r="123" spans="1:11" s="2" customFormat="1" x14ac:dyDescent="0.25">
      <c r="A123" s="2">
        <v>3</v>
      </c>
      <c r="B123" s="132"/>
      <c r="C123" s="134"/>
      <c r="D123" s="40"/>
      <c r="G123" s="35"/>
      <c r="K123" s="36"/>
    </row>
    <row r="124" spans="1:11" s="2" customFormat="1" x14ac:dyDescent="0.25">
      <c r="A124" s="2">
        <v>4</v>
      </c>
      <c r="B124" s="132"/>
      <c r="C124" s="134"/>
      <c r="D124" s="40"/>
      <c r="G124" s="35"/>
      <c r="K124" s="36"/>
    </row>
    <row r="125" spans="1:11" s="2" customFormat="1" x14ac:dyDescent="0.25">
      <c r="A125" s="2">
        <v>5</v>
      </c>
      <c r="B125" s="132"/>
      <c r="C125" s="134"/>
      <c r="D125" s="40"/>
      <c r="G125" s="35"/>
      <c r="K125" s="36"/>
    </row>
    <row r="126" spans="1:11" s="2" customFormat="1" x14ac:dyDescent="0.25">
      <c r="A126" s="2">
        <v>6</v>
      </c>
      <c r="B126" s="132"/>
      <c r="C126" s="134"/>
      <c r="D126" s="40"/>
      <c r="G126" s="35"/>
      <c r="K126" s="36"/>
    </row>
    <row r="127" spans="1:11" s="2" customFormat="1" x14ac:dyDescent="0.25">
      <c r="A127" s="2">
        <v>7</v>
      </c>
      <c r="B127" s="132"/>
      <c r="C127" s="134"/>
      <c r="D127" s="40"/>
      <c r="G127" s="35"/>
      <c r="K127" s="36"/>
    </row>
    <row r="128" spans="1:11" s="2" customFormat="1" x14ac:dyDescent="0.25">
      <c r="A128" s="2">
        <v>8</v>
      </c>
      <c r="B128" s="132"/>
      <c r="C128" s="134"/>
      <c r="D128" s="40"/>
      <c r="G128" s="35"/>
      <c r="K128" s="36"/>
    </row>
    <row r="129" spans="1:11" s="2" customFormat="1" x14ac:dyDescent="0.25">
      <c r="A129" s="2">
        <v>9</v>
      </c>
      <c r="B129" s="132"/>
      <c r="C129" s="134"/>
      <c r="D129" s="40"/>
      <c r="G129" s="35"/>
      <c r="K129" s="36"/>
    </row>
    <row r="130" spans="1:11" s="2" customFormat="1" x14ac:dyDescent="0.25">
      <c r="A130" s="2">
        <v>10</v>
      </c>
      <c r="B130" s="132"/>
      <c r="C130" s="134"/>
      <c r="D130" s="40"/>
      <c r="G130" s="35"/>
      <c r="K130" s="36"/>
    </row>
    <row r="131" spans="1:11" s="2" customFormat="1" ht="16.5" thickBot="1" x14ac:dyDescent="0.3">
      <c r="B131" s="33" t="s">
        <v>72</v>
      </c>
      <c r="C131" s="62">
        <f>SUM(C121:C130)</f>
        <v>0</v>
      </c>
      <c r="D131" s="34"/>
      <c r="E131" s="34"/>
      <c r="F131" s="34"/>
      <c r="G131" s="35"/>
      <c r="K131" s="36"/>
    </row>
    <row r="132" spans="1:11" s="2" customFormat="1" ht="16.5" thickBot="1" x14ac:dyDescent="0.3">
      <c r="B132" s="33" t="s">
        <v>10</v>
      </c>
      <c r="C132" s="169">
        <f>C131*$C$119</f>
        <v>0</v>
      </c>
      <c r="D132" s="34"/>
      <c r="E132" s="34"/>
      <c r="F132" s="34"/>
      <c r="G132" s="35"/>
      <c r="K132" s="36"/>
    </row>
    <row r="133" spans="1:11" s="5" customFormat="1" x14ac:dyDescent="0.25">
      <c r="B133" s="37"/>
      <c r="C133" s="33"/>
      <c r="D133" s="38"/>
      <c r="E133" s="38"/>
      <c r="F133" s="38"/>
      <c r="G133" s="39"/>
      <c r="K133" s="36"/>
    </row>
    <row r="134" spans="1:11" ht="18.75" x14ac:dyDescent="0.25">
      <c r="B134" s="27" t="s">
        <v>859</v>
      </c>
      <c r="C134" s="28">
        <v>1</v>
      </c>
      <c r="D134" s="27"/>
      <c r="E134" s="27"/>
      <c r="F134" s="27"/>
      <c r="G134" s="27"/>
      <c r="H134" s="29"/>
      <c r="I134" s="29"/>
    </row>
    <row r="135" spans="1:11" ht="15.75" customHeight="1" x14ac:dyDescent="0.25">
      <c r="B135" s="166" t="s">
        <v>862</v>
      </c>
      <c r="C135" s="63" t="s">
        <v>59</v>
      </c>
      <c r="D135" s="2"/>
      <c r="E135" s="2"/>
      <c r="F135" s="2"/>
      <c r="G135" s="2"/>
      <c r="H135" s="2"/>
      <c r="I135" s="2"/>
      <c r="K135" s="41"/>
    </row>
    <row r="136" spans="1:11" ht="14.25" customHeight="1" x14ac:dyDescent="0.25">
      <c r="A136" s="2">
        <v>1</v>
      </c>
      <c r="B136" s="132"/>
      <c r="C136" s="134"/>
      <c r="D136" s="2"/>
      <c r="E136" s="2"/>
      <c r="F136" s="2"/>
      <c r="G136" s="2"/>
      <c r="H136" s="2"/>
      <c r="I136" s="2"/>
      <c r="K136" s="41"/>
    </row>
    <row r="137" spans="1:11" ht="14.25" customHeight="1" x14ac:dyDescent="0.25">
      <c r="A137" s="2">
        <v>2</v>
      </c>
      <c r="B137" s="132"/>
      <c r="C137" s="134"/>
      <c r="D137" s="2"/>
      <c r="E137" s="2"/>
      <c r="F137" s="2"/>
      <c r="G137" s="2"/>
      <c r="H137" s="2"/>
      <c r="I137" s="2"/>
      <c r="K137" s="41"/>
    </row>
    <row r="138" spans="1:11" ht="14.25" customHeight="1" x14ac:dyDescent="0.25">
      <c r="A138" s="2">
        <v>3</v>
      </c>
      <c r="B138" s="132"/>
      <c r="C138" s="134"/>
      <c r="D138" s="2"/>
      <c r="E138" s="2"/>
      <c r="F138" s="2"/>
      <c r="G138" s="2"/>
      <c r="H138" s="2"/>
      <c r="I138" s="2"/>
      <c r="K138" s="41"/>
    </row>
    <row r="139" spans="1:11" ht="14.25" customHeight="1" x14ac:dyDescent="0.25">
      <c r="A139" s="2">
        <v>4</v>
      </c>
      <c r="B139" s="132"/>
      <c r="C139" s="134"/>
      <c r="D139" s="2"/>
      <c r="E139" s="2"/>
      <c r="F139" s="2"/>
      <c r="G139" s="2"/>
      <c r="H139" s="2"/>
      <c r="I139" s="2"/>
      <c r="K139" s="41"/>
    </row>
    <row r="140" spans="1:11" ht="14.25" customHeight="1" x14ac:dyDescent="0.25">
      <c r="A140" s="2">
        <v>5</v>
      </c>
      <c r="B140" s="132"/>
      <c r="C140" s="134"/>
      <c r="D140" s="2"/>
      <c r="E140" s="2"/>
      <c r="F140" s="2"/>
      <c r="G140" s="2"/>
      <c r="H140" s="2"/>
      <c r="I140" s="2"/>
      <c r="K140" s="41"/>
    </row>
    <row r="141" spans="1:11" ht="14.25" customHeight="1" x14ac:dyDescent="0.25">
      <c r="A141" s="2">
        <v>6</v>
      </c>
      <c r="B141" s="132"/>
      <c r="C141" s="134"/>
      <c r="D141" s="2"/>
      <c r="E141" s="2"/>
      <c r="F141" s="2"/>
      <c r="G141" s="2"/>
      <c r="H141" s="2"/>
      <c r="I141" s="2"/>
      <c r="K141" s="41"/>
    </row>
    <row r="142" spans="1:11" ht="14.25" customHeight="1" x14ac:dyDescent="0.25">
      <c r="A142" s="2">
        <v>7</v>
      </c>
      <c r="B142" s="132"/>
      <c r="C142" s="134"/>
      <c r="D142" s="2"/>
      <c r="E142" s="2"/>
      <c r="F142" s="2"/>
      <c r="G142" s="2"/>
      <c r="H142" s="2"/>
      <c r="I142" s="2"/>
      <c r="K142" s="41"/>
    </row>
    <row r="143" spans="1:11" ht="14.25" customHeight="1" x14ac:dyDescent="0.25">
      <c r="A143" s="2">
        <v>8</v>
      </c>
      <c r="B143" s="132"/>
      <c r="C143" s="134"/>
      <c r="D143" s="2"/>
      <c r="E143" s="2"/>
      <c r="F143" s="2"/>
      <c r="G143" s="2"/>
      <c r="H143" s="2"/>
      <c r="I143" s="2"/>
      <c r="K143" s="41"/>
    </row>
    <row r="144" spans="1:11" ht="14.25" customHeight="1" x14ac:dyDescent="0.25">
      <c r="A144" s="2">
        <v>9</v>
      </c>
      <c r="B144" s="132"/>
      <c r="C144" s="134"/>
      <c r="D144" s="2"/>
      <c r="E144" s="2"/>
      <c r="F144" s="2"/>
      <c r="G144" s="2"/>
      <c r="H144" s="2"/>
      <c r="I144" s="2"/>
      <c r="K144" s="41"/>
    </row>
    <row r="145" spans="1:11" s="2" customFormat="1" x14ac:dyDescent="0.25">
      <c r="A145" s="2">
        <v>10</v>
      </c>
      <c r="B145" s="132"/>
      <c r="C145" s="134"/>
      <c r="G145" s="35"/>
      <c r="J145" s="42"/>
      <c r="K145" s="36"/>
    </row>
    <row r="146" spans="1:11" s="2" customFormat="1" ht="16.5" thickBot="1" x14ac:dyDescent="0.3">
      <c r="B146" s="33" t="s">
        <v>73</v>
      </c>
      <c r="C146" s="62">
        <f>SUM(C136:C145)</f>
        <v>0</v>
      </c>
      <c r="D146" s="43"/>
      <c r="E146" s="34"/>
      <c r="F146" s="34"/>
      <c r="G146" s="35"/>
      <c r="K146" s="36"/>
    </row>
    <row r="147" spans="1:11" ht="16.5" thickBot="1" x14ac:dyDescent="0.3">
      <c r="B147" s="33" t="s">
        <v>10</v>
      </c>
      <c r="C147" s="64">
        <f>C146*C134</f>
        <v>0</v>
      </c>
    </row>
    <row r="148" spans="1:11" s="2" customFormat="1" ht="16.5" thickBot="1" x14ac:dyDescent="0.3">
      <c r="D148" s="44"/>
      <c r="E148" s="45"/>
      <c r="G148" s="35"/>
      <c r="K148" s="32"/>
    </row>
    <row r="149" spans="1:11" ht="19.5" thickBot="1" x14ac:dyDescent="0.3">
      <c r="B149" s="46" t="s">
        <v>6</v>
      </c>
      <c r="C149" s="47">
        <f>C17+C34+C51+C68+C85+C102+C117+C132+C147</f>
        <v>0</v>
      </c>
    </row>
  </sheetData>
  <sheetProtection algorithmName="SHA-512" hashValue="rD86KIw4PCwrnfCD9h3KqUP8a2zj+zAyQGQI2/9JgyUQMDxODmNLv1MGucramHPUAx6LGRRUExZWMesB1Sovzw==" saltValue="k12Y4uHDmEdJ9vw8iGLsMA==" spinCount="100000" sheet="1" objects="1" scenarios="1"/>
  <dataValidations xWindow="1440" yWindow="392" count="4">
    <dataValidation type="whole" operator="greaterThan" allowBlank="1" showInputMessage="1" showErrorMessage="1" errorTitle="Information" error="Only whole numbers can be presented. No decimal fractions or text allowed." promptTitle="Instruction" prompt="Please use only whole numbers (integers)." sqref="C4:C15 C21:C32 C38:C49 C55:C66 C72:C83 C89:C100" xr:uid="{00000000-0002-0000-0300-000000000000}">
      <formula1>0</formula1>
    </dataValidation>
    <dataValidation type="whole" allowBlank="1" showInputMessage="1" showErrorMessage="1" errorTitle="Information" error="Only whole numbers between 1 and 5 can be presented. No decimal fractions or text allowed." promptTitle="Instruction" prompt="Please provide a whole number from 1 to 5. " sqref="C106:C115 C121:C130" xr:uid="{00000000-0002-0000-0300-000001000000}">
      <formula1>1</formula1>
      <formula2>5</formula2>
    </dataValidation>
    <dataValidation allowBlank="1" showInputMessage="1" showErrorMessage="1" promptTitle="Criteria of evaluation" prompt="Maximum number of points from this Section to be included in the recertification is 40." sqref="C149" xr:uid="{00000000-0002-0000-0300-000004000000}"/>
    <dataValidation type="whole" operator="greaterThanOrEqual" allowBlank="1" showInputMessage="1" showErrorMessage="1" errorTitle="Information" error="Only whole numbers can be presented. No decimal fractions or text allowed." promptTitle="Instruction" prompt="Please use only whole numbers (integers)." sqref="C136:C145" xr:uid="{00000000-0002-0000-0300-000005000000}">
      <formula1>0</formula1>
    </dataValidation>
  </dataValidation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50"/>
  <sheetViews>
    <sheetView zoomScaleNormal="100" workbookViewId="0">
      <selection activeCell="C25" sqref="C25"/>
    </sheetView>
  </sheetViews>
  <sheetFormatPr defaultColWidth="8.7109375" defaultRowHeight="15" x14ac:dyDescent="0.25"/>
  <cols>
    <col min="1" max="1" width="3" style="1" bestFit="1" customWidth="1"/>
    <col min="2" max="2" width="178" style="17" customWidth="1"/>
    <col min="3" max="3" width="17.42578125" style="22" customWidth="1"/>
    <col min="4" max="5" width="8.7109375" style="17"/>
    <col min="6" max="6" width="8.7109375" style="26"/>
    <col min="7" max="9" width="8.7109375" style="17"/>
    <col min="10" max="16384" width="8.7109375" style="1"/>
  </cols>
  <sheetData>
    <row r="1" spans="1:11" ht="23.25" x14ac:dyDescent="0.35">
      <c r="A1" s="67" t="s">
        <v>68</v>
      </c>
    </row>
    <row r="2" spans="1:11" ht="18.75" x14ac:dyDescent="0.3">
      <c r="B2" s="71" t="s">
        <v>76</v>
      </c>
      <c r="C2" s="71"/>
      <c r="D2" s="71"/>
      <c r="E2" s="66"/>
      <c r="F2" s="66"/>
      <c r="G2" s="66"/>
      <c r="H2" s="66"/>
      <c r="I2" s="66"/>
      <c r="J2" s="66"/>
    </row>
    <row r="3" spans="1:11" s="2" customFormat="1" ht="17.45" customHeight="1" x14ac:dyDescent="0.25">
      <c r="B3" s="3" t="s">
        <v>106</v>
      </c>
      <c r="C3" s="4">
        <v>10</v>
      </c>
      <c r="D3" s="3"/>
      <c r="E3" s="3"/>
      <c r="F3" s="3"/>
      <c r="G3" s="3"/>
      <c r="H3" s="3"/>
      <c r="I3" s="3"/>
    </row>
    <row r="4" spans="1:11" s="2" customFormat="1" x14ac:dyDescent="0.25">
      <c r="B4" s="7" t="s">
        <v>13</v>
      </c>
      <c r="C4" s="73" t="s">
        <v>71</v>
      </c>
      <c r="D4" s="7"/>
      <c r="E4" s="7"/>
      <c r="F4" s="7"/>
      <c r="G4" s="5"/>
      <c r="H4" s="5"/>
      <c r="I4" s="5"/>
    </row>
    <row r="5" spans="1:11" s="2" customFormat="1" x14ac:dyDescent="0.25">
      <c r="A5" s="2">
        <v>1</v>
      </c>
      <c r="B5" s="137"/>
      <c r="C5" s="6" t="str">
        <f>IF(B5="","",COUNTA(B5)*$C$3)</f>
        <v/>
      </c>
      <c r="D5" s="7"/>
      <c r="E5" s="7"/>
      <c r="F5" s="7"/>
      <c r="G5" s="5"/>
      <c r="H5" s="5"/>
      <c r="I5" s="5"/>
    </row>
    <row r="6" spans="1:11" s="2" customFormat="1" x14ac:dyDescent="0.25">
      <c r="A6" s="2">
        <v>2</v>
      </c>
      <c r="B6" s="137"/>
      <c r="C6" s="6" t="str">
        <f t="shared" ref="C6:C24" si="0">IF(B6="","",COUNTA(B6)*$C$3)</f>
        <v/>
      </c>
      <c r="D6" s="7"/>
      <c r="E6" s="7"/>
      <c r="F6" s="7"/>
      <c r="G6" s="5"/>
      <c r="H6" s="5"/>
      <c r="I6" s="5"/>
    </row>
    <row r="7" spans="1:11" s="2" customFormat="1" x14ac:dyDescent="0.25">
      <c r="A7" s="2">
        <v>3</v>
      </c>
      <c r="B7" s="137"/>
      <c r="C7" s="6" t="str">
        <f t="shared" si="0"/>
        <v/>
      </c>
      <c r="D7" s="7"/>
      <c r="E7" s="7"/>
      <c r="F7" s="7"/>
      <c r="G7" s="5"/>
      <c r="H7" s="5"/>
      <c r="I7" s="5"/>
    </row>
    <row r="8" spans="1:11" s="2" customFormat="1" x14ac:dyDescent="0.25">
      <c r="A8" s="2">
        <v>4</v>
      </c>
      <c r="B8" s="137"/>
      <c r="C8" s="6" t="str">
        <f t="shared" si="0"/>
        <v/>
      </c>
      <c r="D8" s="7"/>
      <c r="E8" s="7"/>
      <c r="F8" s="7"/>
      <c r="G8" s="5"/>
      <c r="H8" s="5"/>
      <c r="I8" s="5"/>
    </row>
    <row r="9" spans="1:11" s="2" customFormat="1" x14ac:dyDescent="0.25">
      <c r="A9" s="2">
        <v>5</v>
      </c>
      <c r="B9" s="137"/>
      <c r="C9" s="6" t="str">
        <f t="shared" si="0"/>
        <v/>
      </c>
      <c r="D9" s="7"/>
      <c r="E9" s="7"/>
      <c r="F9" s="7"/>
      <c r="G9" s="5"/>
      <c r="H9" s="5"/>
      <c r="I9" s="5"/>
    </row>
    <row r="10" spans="1:11" s="2" customFormat="1" x14ac:dyDescent="0.25">
      <c r="A10" s="2">
        <v>6</v>
      </c>
      <c r="B10" s="137"/>
      <c r="C10" s="6" t="str">
        <f t="shared" si="0"/>
        <v/>
      </c>
      <c r="D10" s="7"/>
      <c r="E10" s="7"/>
      <c r="F10" s="7"/>
      <c r="G10" s="5"/>
      <c r="H10" s="5"/>
      <c r="I10" s="5"/>
    </row>
    <row r="11" spans="1:11" s="2" customFormat="1" x14ac:dyDescent="0.25">
      <c r="A11" s="2">
        <v>7</v>
      </c>
      <c r="B11" s="137"/>
      <c r="C11" s="6" t="str">
        <f t="shared" si="0"/>
        <v/>
      </c>
      <c r="D11" s="7"/>
      <c r="E11" s="7"/>
      <c r="F11" s="7"/>
      <c r="G11" s="5"/>
      <c r="H11" s="5"/>
      <c r="I11" s="5"/>
    </row>
    <row r="12" spans="1:11" s="2" customFormat="1" x14ac:dyDescent="0.25">
      <c r="A12" s="2">
        <v>8</v>
      </c>
      <c r="B12" s="137"/>
      <c r="C12" s="6" t="str">
        <f t="shared" si="0"/>
        <v/>
      </c>
      <c r="D12" s="7"/>
      <c r="E12" s="7"/>
      <c r="F12" s="7"/>
      <c r="G12" s="5"/>
      <c r="H12" s="5"/>
      <c r="I12" s="5"/>
    </row>
    <row r="13" spans="1:11" s="2" customFormat="1" x14ac:dyDescent="0.25">
      <c r="A13" s="2">
        <v>9</v>
      </c>
      <c r="B13" s="137"/>
      <c r="C13" s="6" t="str">
        <f t="shared" si="0"/>
        <v/>
      </c>
      <c r="D13" s="7"/>
      <c r="E13" s="7"/>
      <c r="F13" s="7"/>
      <c r="G13" s="5"/>
      <c r="H13" s="5"/>
      <c r="I13" s="5"/>
    </row>
    <row r="14" spans="1:11" s="2" customFormat="1" x14ac:dyDescent="0.25">
      <c r="A14" s="2">
        <v>10</v>
      </c>
      <c r="B14" s="137"/>
      <c r="C14" s="6" t="str">
        <f t="shared" si="0"/>
        <v/>
      </c>
      <c r="D14" s="7"/>
      <c r="E14" s="7"/>
      <c r="F14" s="7"/>
      <c r="G14" s="5"/>
      <c r="H14" s="5"/>
      <c r="I14" s="5"/>
    </row>
    <row r="15" spans="1:11" s="2" customFormat="1" x14ac:dyDescent="0.25">
      <c r="A15" s="2">
        <v>11</v>
      </c>
      <c r="B15" s="137"/>
      <c r="C15" s="6" t="str">
        <f t="shared" si="0"/>
        <v/>
      </c>
      <c r="D15" s="7"/>
      <c r="E15" s="7"/>
      <c r="F15" s="7"/>
      <c r="G15" s="5"/>
      <c r="H15" s="5"/>
      <c r="I15" s="5"/>
    </row>
    <row r="16" spans="1:11" s="2" customFormat="1" x14ac:dyDescent="0.25">
      <c r="A16" s="2">
        <v>12</v>
      </c>
      <c r="B16" s="137"/>
      <c r="C16" s="6" t="str">
        <f t="shared" si="0"/>
        <v/>
      </c>
      <c r="D16" s="7"/>
      <c r="E16" s="7"/>
      <c r="F16" s="7"/>
      <c r="G16" s="5"/>
      <c r="H16" s="5"/>
      <c r="I16" s="5"/>
      <c r="K16" s="2">
        <f>ROW()</f>
        <v>16</v>
      </c>
    </row>
    <row r="17" spans="1:9" s="2" customFormat="1" x14ac:dyDescent="0.25">
      <c r="A17" s="2">
        <v>13</v>
      </c>
      <c r="B17" s="137"/>
      <c r="C17" s="6" t="str">
        <f t="shared" si="0"/>
        <v/>
      </c>
      <c r="D17" s="7"/>
      <c r="E17" s="7"/>
      <c r="F17" s="7"/>
      <c r="G17" s="5"/>
      <c r="H17" s="5"/>
      <c r="I17" s="5"/>
    </row>
    <row r="18" spans="1:9" s="2" customFormat="1" x14ac:dyDescent="0.25">
      <c r="A18" s="2">
        <v>14</v>
      </c>
      <c r="B18" s="137"/>
      <c r="C18" s="6" t="str">
        <f t="shared" si="0"/>
        <v/>
      </c>
      <c r="D18" s="7"/>
      <c r="E18" s="7"/>
      <c r="F18" s="7"/>
      <c r="G18" s="5"/>
      <c r="H18" s="5"/>
      <c r="I18" s="5"/>
    </row>
    <row r="19" spans="1:9" s="2" customFormat="1" x14ac:dyDescent="0.25">
      <c r="A19" s="2">
        <v>15</v>
      </c>
      <c r="B19" s="137"/>
      <c r="C19" s="6" t="str">
        <f t="shared" si="0"/>
        <v/>
      </c>
      <c r="D19" s="7"/>
      <c r="E19" s="7"/>
      <c r="F19" s="7"/>
      <c r="G19" s="5"/>
      <c r="H19" s="5"/>
      <c r="I19" s="5"/>
    </row>
    <row r="20" spans="1:9" s="2" customFormat="1" x14ac:dyDescent="0.25">
      <c r="A20" s="2">
        <v>16</v>
      </c>
      <c r="B20" s="137"/>
      <c r="C20" s="6" t="str">
        <f t="shared" si="0"/>
        <v/>
      </c>
      <c r="D20" s="7"/>
      <c r="E20" s="7"/>
      <c r="F20" s="7"/>
      <c r="G20" s="5"/>
      <c r="H20" s="5"/>
      <c r="I20" s="5"/>
    </row>
    <row r="21" spans="1:9" s="2" customFormat="1" x14ac:dyDescent="0.25">
      <c r="A21" s="2">
        <v>17</v>
      </c>
      <c r="B21" s="137"/>
      <c r="C21" s="6" t="str">
        <f t="shared" si="0"/>
        <v/>
      </c>
      <c r="D21" s="7"/>
      <c r="E21" s="7"/>
      <c r="F21" s="7"/>
      <c r="G21" s="5"/>
      <c r="H21" s="5"/>
      <c r="I21" s="5"/>
    </row>
    <row r="22" spans="1:9" s="2" customFormat="1" x14ac:dyDescent="0.25">
      <c r="A22" s="2">
        <v>18</v>
      </c>
      <c r="B22" s="137"/>
      <c r="C22" s="6" t="str">
        <f t="shared" si="0"/>
        <v/>
      </c>
      <c r="D22" s="7"/>
      <c r="E22" s="7"/>
      <c r="F22" s="7"/>
      <c r="G22" s="5"/>
      <c r="H22" s="5"/>
      <c r="I22" s="5"/>
    </row>
    <row r="23" spans="1:9" s="2" customFormat="1" x14ac:dyDescent="0.25">
      <c r="A23" s="2">
        <v>19</v>
      </c>
      <c r="B23" s="137"/>
      <c r="C23" s="6" t="str">
        <f t="shared" si="0"/>
        <v/>
      </c>
      <c r="D23" s="7"/>
      <c r="E23" s="7"/>
      <c r="F23" s="7"/>
      <c r="G23" s="5"/>
      <c r="H23" s="5"/>
      <c r="I23" s="5"/>
    </row>
    <row r="24" spans="1:9" s="2" customFormat="1" x14ac:dyDescent="0.25">
      <c r="A24" s="2">
        <v>20</v>
      </c>
      <c r="B24" s="137"/>
      <c r="C24" s="6" t="str">
        <f t="shared" si="0"/>
        <v/>
      </c>
      <c r="D24" s="7"/>
      <c r="E24" s="7"/>
      <c r="F24" s="7"/>
      <c r="G24" s="5"/>
      <c r="H24" s="5"/>
      <c r="I24" s="5"/>
    </row>
    <row r="25" spans="1:9" s="2" customFormat="1" ht="16.5" thickBot="1" x14ac:dyDescent="0.3">
      <c r="B25" s="8" t="s">
        <v>37</v>
      </c>
      <c r="C25" s="9">
        <f>COUNT(C5:C24)</f>
        <v>0</v>
      </c>
      <c r="D25" s="10"/>
      <c r="E25" s="10"/>
      <c r="F25" s="11"/>
      <c r="G25" s="5"/>
      <c r="H25" s="5"/>
      <c r="I25" s="5"/>
    </row>
    <row r="26" spans="1:9" s="2" customFormat="1" ht="16.5" thickBot="1" x14ac:dyDescent="0.3">
      <c r="B26" s="8" t="s">
        <v>10</v>
      </c>
      <c r="C26" s="64">
        <f>SUM(C5:C24)</f>
        <v>0</v>
      </c>
      <c r="D26" s="10"/>
      <c r="E26" s="10"/>
      <c r="F26" s="11"/>
      <c r="G26" s="5"/>
      <c r="H26" s="5"/>
      <c r="I26" s="5"/>
    </row>
    <row r="27" spans="1:9" s="5" customFormat="1" ht="15.75" x14ac:dyDescent="0.25">
      <c r="B27" s="8"/>
      <c r="C27" s="13"/>
      <c r="D27" s="10"/>
      <c r="E27" s="10"/>
      <c r="F27" s="11"/>
    </row>
    <row r="28" spans="1:9" s="2" customFormat="1" ht="18.75" x14ac:dyDescent="0.25">
      <c r="B28" s="3" t="s">
        <v>105</v>
      </c>
      <c r="C28" s="4">
        <v>5</v>
      </c>
      <c r="D28" s="3"/>
      <c r="E28" s="3"/>
      <c r="F28" s="3"/>
      <c r="G28" s="3"/>
      <c r="H28" s="3"/>
      <c r="I28" s="3"/>
    </row>
    <row r="29" spans="1:9" s="2" customFormat="1" x14ac:dyDescent="0.25">
      <c r="B29" s="7" t="s">
        <v>48</v>
      </c>
      <c r="C29" s="73" t="s">
        <v>71</v>
      </c>
      <c r="D29" s="7"/>
      <c r="E29" s="7"/>
      <c r="F29" s="7"/>
      <c r="G29" s="5"/>
      <c r="H29" s="5"/>
      <c r="I29" s="5"/>
    </row>
    <row r="30" spans="1:9" s="2" customFormat="1" x14ac:dyDescent="0.25">
      <c r="A30" s="2">
        <v>1</v>
      </c>
      <c r="B30" s="137"/>
      <c r="C30" s="6" t="str">
        <f>IF(B30="","",COUNTA(B30)*$C$28)</f>
        <v/>
      </c>
      <c r="D30" s="7"/>
      <c r="E30" s="7"/>
      <c r="F30" s="7"/>
      <c r="G30" s="5"/>
      <c r="H30" s="5"/>
      <c r="I30" s="5"/>
    </row>
    <row r="31" spans="1:9" s="2" customFormat="1" x14ac:dyDescent="0.25">
      <c r="A31" s="2">
        <v>2</v>
      </c>
      <c r="B31" s="137"/>
      <c r="C31" s="6" t="str">
        <f t="shared" ref="C31:C49" si="1">IF(B31="","",COUNTA(B31)*$C$28)</f>
        <v/>
      </c>
      <c r="D31" s="7"/>
      <c r="E31" s="7"/>
      <c r="F31" s="7"/>
      <c r="G31" s="5"/>
      <c r="H31" s="5"/>
      <c r="I31" s="5"/>
    </row>
    <row r="32" spans="1:9" s="2" customFormat="1" x14ac:dyDescent="0.25">
      <c r="A32" s="2">
        <v>3</v>
      </c>
      <c r="B32" s="137"/>
      <c r="C32" s="6" t="str">
        <f t="shared" si="1"/>
        <v/>
      </c>
      <c r="D32" s="7"/>
      <c r="E32" s="7"/>
      <c r="F32" s="7"/>
      <c r="G32" s="5"/>
      <c r="H32" s="5"/>
      <c r="I32" s="5"/>
    </row>
    <row r="33" spans="1:9" s="2" customFormat="1" x14ac:dyDescent="0.25">
      <c r="A33" s="2">
        <v>4</v>
      </c>
      <c r="B33" s="137"/>
      <c r="C33" s="6" t="str">
        <f t="shared" si="1"/>
        <v/>
      </c>
      <c r="D33" s="7"/>
      <c r="E33" s="7"/>
      <c r="F33" s="7"/>
      <c r="G33" s="5"/>
      <c r="H33" s="5"/>
      <c r="I33" s="5"/>
    </row>
    <row r="34" spans="1:9" s="2" customFormat="1" x14ac:dyDescent="0.25">
      <c r="A34" s="2">
        <v>5</v>
      </c>
      <c r="B34" s="137"/>
      <c r="C34" s="6" t="str">
        <f t="shared" si="1"/>
        <v/>
      </c>
      <c r="D34" s="7"/>
      <c r="E34" s="7"/>
      <c r="F34" s="7"/>
      <c r="G34" s="5"/>
      <c r="H34" s="5"/>
      <c r="I34" s="5"/>
    </row>
    <row r="35" spans="1:9" s="2" customFormat="1" x14ac:dyDescent="0.25">
      <c r="A35" s="2">
        <v>6</v>
      </c>
      <c r="B35" s="137"/>
      <c r="C35" s="6" t="str">
        <f t="shared" si="1"/>
        <v/>
      </c>
      <c r="D35" s="7"/>
      <c r="E35" s="7"/>
      <c r="F35" s="7"/>
      <c r="G35" s="5"/>
      <c r="H35" s="5"/>
      <c r="I35" s="5"/>
    </row>
    <row r="36" spans="1:9" s="2" customFormat="1" x14ac:dyDescent="0.25">
      <c r="A36" s="2">
        <v>7</v>
      </c>
      <c r="B36" s="137"/>
      <c r="C36" s="6" t="str">
        <f t="shared" si="1"/>
        <v/>
      </c>
      <c r="D36" s="7"/>
      <c r="E36" s="7"/>
      <c r="F36" s="7"/>
      <c r="G36" s="5"/>
      <c r="H36" s="5"/>
      <c r="I36" s="5"/>
    </row>
    <row r="37" spans="1:9" s="2" customFormat="1" x14ac:dyDescent="0.25">
      <c r="A37" s="2">
        <v>8</v>
      </c>
      <c r="B37" s="137"/>
      <c r="C37" s="6" t="str">
        <f t="shared" si="1"/>
        <v/>
      </c>
      <c r="D37" s="7"/>
      <c r="E37" s="7"/>
      <c r="F37" s="7"/>
      <c r="G37" s="5"/>
      <c r="H37" s="5"/>
      <c r="I37" s="5"/>
    </row>
    <row r="38" spans="1:9" s="2" customFormat="1" x14ac:dyDescent="0.25">
      <c r="A38" s="2">
        <v>9</v>
      </c>
      <c r="B38" s="137"/>
      <c r="C38" s="6" t="str">
        <f t="shared" si="1"/>
        <v/>
      </c>
      <c r="D38" s="7"/>
      <c r="E38" s="7"/>
      <c r="F38" s="7"/>
      <c r="G38" s="5"/>
      <c r="H38" s="5"/>
      <c r="I38" s="5"/>
    </row>
    <row r="39" spans="1:9" s="2" customFormat="1" x14ac:dyDescent="0.25">
      <c r="A39" s="2">
        <v>10</v>
      </c>
      <c r="B39" s="137"/>
      <c r="C39" s="6" t="str">
        <f t="shared" si="1"/>
        <v/>
      </c>
      <c r="D39" s="7"/>
      <c r="E39" s="7"/>
      <c r="F39" s="7"/>
      <c r="G39" s="5"/>
      <c r="H39" s="5"/>
      <c r="I39" s="5"/>
    </row>
    <row r="40" spans="1:9" s="2" customFormat="1" x14ac:dyDescent="0.25">
      <c r="A40" s="2">
        <v>11</v>
      </c>
      <c r="B40" s="137"/>
      <c r="C40" s="6" t="str">
        <f t="shared" si="1"/>
        <v/>
      </c>
      <c r="D40" s="7"/>
      <c r="E40" s="7"/>
      <c r="F40" s="7"/>
      <c r="G40" s="5"/>
      <c r="H40" s="5"/>
      <c r="I40" s="5"/>
    </row>
    <row r="41" spans="1:9" s="2" customFormat="1" x14ac:dyDescent="0.25">
      <c r="A41" s="2">
        <v>12</v>
      </c>
      <c r="B41" s="137"/>
      <c r="C41" s="6" t="str">
        <f t="shared" si="1"/>
        <v/>
      </c>
      <c r="D41" s="7"/>
      <c r="E41" s="7"/>
      <c r="F41" s="7"/>
      <c r="G41" s="5"/>
      <c r="H41" s="5"/>
      <c r="I41" s="5"/>
    </row>
    <row r="42" spans="1:9" s="2" customFormat="1" x14ac:dyDescent="0.25">
      <c r="A42" s="2">
        <v>13</v>
      </c>
      <c r="B42" s="137"/>
      <c r="C42" s="6" t="str">
        <f t="shared" si="1"/>
        <v/>
      </c>
      <c r="D42" s="7"/>
      <c r="E42" s="7"/>
      <c r="F42" s="7"/>
      <c r="G42" s="5"/>
      <c r="H42" s="5"/>
      <c r="I42" s="5"/>
    </row>
    <row r="43" spans="1:9" s="2" customFormat="1" x14ac:dyDescent="0.25">
      <c r="A43" s="2">
        <v>14</v>
      </c>
      <c r="B43" s="137"/>
      <c r="C43" s="6" t="str">
        <f t="shared" si="1"/>
        <v/>
      </c>
      <c r="D43" s="7"/>
      <c r="E43" s="7"/>
      <c r="F43" s="7"/>
      <c r="G43" s="5"/>
      <c r="H43" s="5"/>
      <c r="I43" s="5"/>
    </row>
    <row r="44" spans="1:9" s="2" customFormat="1" x14ac:dyDescent="0.25">
      <c r="A44" s="2">
        <v>15</v>
      </c>
      <c r="B44" s="137"/>
      <c r="C44" s="6" t="str">
        <f t="shared" si="1"/>
        <v/>
      </c>
      <c r="D44" s="7"/>
      <c r="E44" s="7"/>
      <c r="F44" s="7"/>
      <c r="G44" s="5"/>
      <c r="H44" s="5"/>
      <c r="I44" s="5"/>
    </row>
    <row r="45" spans="1:9" s="2" customFormat="1" x14ac:dyDescent="0.25">
      <c r="A45" s="2">
        <v>16</v>
      </c>
      <c r="B45" s="137"/>
      <c r="C45" s="6" t="str">
        <f t="shared" si="1"/>
        <v/>
      </c>
      <c r="D45" s="7"/>
      <c r="E45" s="7"/>
      <c r="F45" s="7"/>
      <c r="G45" s="5"/>
      <c r="H45" s="5"/>
      <c r="I45" s="5"/>
    </row>
    <row r="46" spans="1:9" s="2" customFormat="1" x14ac:dyDescent="0.25">
      <c r="A46" s="2">
        <v>17</v>
      </c>
      <c r="B46" s="137"/>
      <c r="C46" s="6" t="str">
        <f t="shared" si="1"/>
        <v/>
      </c>
      <c r="D46" s="7"/>
      <c r="E46" s="7"/>
      <c r="F46" s="7"/>
      <c r="G46" s="5"/>
      <c r="H46" s="5"/>
      <c r="I46" s="5"/>
    </row>
    <row r="47" spans="1:9" s="2" customFormat="1" x14ac:dyDescent="0.25">
      <c r="A47" s="2">
        <v>18</v>
      </c>
      <c r="B47" s="137"/>
      <c r="C47" s="6" t="str">
        <f t="shared" si="1"/>
        <v/>
      </c>
      <c r="D47" s="7"/>
      <c r="E47" s="7"/>
      <c r="F47" s="7"/>
      <c r="G47" s="5"/>
      <c r="H47" s="5"/>
      <c r="I47" s="5"/>
    </row>
    <row r="48" spans="1:9" s="2" customFormat="1" x14ac:dyDescent="0.25">
      <c r="A48" s="2">
        <v>19</v>
      </c>
      <c r="B48" s="137"/>
      <c r="C48" s="6" t="str">
        <f t="shared" si="1"/>
        <v/>
      </c>
      <c r="D48" s="7"/>
      <c r="E48" s="7"/>
      <c r="F48" s="7"/>
      <c r="G48" s="5"/>
      <c r="H48" s="5"/>
      <c r="I48" s="5"/>
    </row>
    <row r="49" spans="1:12" s="2" customFormat="1" x14ac:dyDescent="0.25">
      <c r="A49" s="2">
        <v>20</v>
      </c>
      <c r="B49" s="137"/>
      <c r="C49" s="6" t="str">
        <f t="shared" si="1"/>
        <v/>
      </c>
      <c r="D49" s="7"/>
      <c r="E49" s="7"/>
      <c r="F49" s="7"/>
      <c r="G49" s="5"/>
      <c r="H49" s="5"/>
      <c r="I49" s="5"/>
    </row>
    <row r="50" spans="1:12" s="2" customFormat="1" ht="16.5" thickBot="1" x14ac:dyDescent="0.3">
      <c r="B50" s="8" t="s">
        <v>37</v>
      </c>
      <c r="C50" s="9">
        <f>COUNT(C30:C49)</f>
        <v>0</v>
      </c>
      <c r="D50" s="7"/>
      <c r="E50" s="7"/>
      <c r="F50" s="7"/>
      <c r="G50" s="5"/>
      <c r="H50" s="5"/>
      <c r="I50" s="5"/>
    </row>
    <row r="51" spans="1:12" s="2" customFormat="1" ht="16.5" thickBot="1" x14ac:dyDescent="0.3">
      <c r="B51" s="8" t="s">
        <v>10</v>
      </c>
      <c r="C51" s="64">
        <f>SUM(C30:C49)</f>
        <v>0</v>
      </c>
      <c r="D51" s="10"/>
      <c r="E51" s="10"/>
      <c r="F51" s="11"/>
      <c r="G51" s="5"/>
      <c r="H51" s="5"/>
      <c r="I51" s="5"/>
    </row>
    <row r="52" spans="1:12" s="5" customFormat="1" ht="15.75" x14ac:dyDescent="0.25">
      <c r="B52" s="8"/>
      <c r="C52" s="13"/>
      <c r="D52" s="10"/>
      <c r="E52" s="10"/>
      <c r="F52" s="11"/>
    </row>
    <row r="53" spans="1:12" s="2" customFormat="1" ht="17.45" customHeight="1" x14ac:dyDescent="0.25">
      <c r="B53" s="3" t="s">
        <v>104</v>
      </c>
      <c r="C53" s="4">
        <v>5</v>
      </c>
      <c r="D53" s="3"/>
      <c r="E53" s="3"/>
      <c r="F53" s="3"/>
      <c r="G53" s="3"/>
      <c r="H53" s="3"/>
      <c r="I53" s="3"/>
      <c r="J53" s="3"/>
      <c r="K53" s="3"/>
      <c r="L53" s="3"/>
    </row>
    <row r="54" spans="1:12" s="2" customFormat="1" x14ac:dyDescent="0.25">
      <c r="B54" s="7" t="s">
        <v>13</v>
      </c>
      <c r="C54" s="73" t="s">
        <v>71</v>
      </c>
      <c r="D54" s="7"/>
      <c r="E54" s="7"/>
      <c r="F54" s="7"/>
      <c r="G54" s="5"/>
      <c r="H54" s="5"/>
      <c r="I54" s="5"/>
    </row>
    <row r="55" spans="1:12" s="2" customFormat="1" x14ac:dyDescent="0.25">
      <c r="A55" s="2">
        <v>1</v>
      </c>
      <c r="B55" s="137"/>
      <c r="C55" s="6" t="str">
        <f>IF(B55="","",COUNTA(B55)*$C$53)</f>
        <v/>
      </c>
      <c r="D55" s="7"/>
      <c r="E55" s="7"/>
      <c r="F55" s="7"/>
      <c r="G55" s="5"/>
      <c r="H55" s="5"/>
      <c r="I55" s="5"/>
    </row>
    <row r="56" spans="1:12" s="2" customFormat="1" x14ac:dyDescent="0.25">
      <c r="A56" s="2">
        <v>2</v>
      </c>
      <c r="B56" s="137"/>
      <c r="C56" s="6" t="str">
        <f t="shared" ref="C56:C74" si="2">IF(B56="","",COUNTA(B56)*$C$53)</f>
        <v/>
      </c>
      <c r="D56" s="7"/>
      <c r="E56" s="7"/>
      <c r="F56" s="7"/>
      <c r="G56" s="5"/>
      <c r="H56" s="5"/>
      <c r="I56" s="5"/>
    </row>
    <row r="57" spans="1:12" s="2" customFormat="1" x14ac:dyDescent="0.25">
      <c r="A57" s="2">
        <v>3</v>
      </c>
      <c r="B57" s="137"/>
      <c r="C57" s="6" t="str">
        <f t="shared" si="2"/>
        <v/>
      </c>
      <c r="D57" s="7"/>
      <c r="E57" s="7"/>
      <c r="F57" s="7"/>
      <c r="G57" s="5"/>
      <c r="H57" s="5"/>
      <c r="I57" s="5"/>
    </row>
    <row r="58" spans="1:12" s="2" customFormat="1" x14ac:dyDescent="0.25">
      <c r="A58" s="2">
        <v>4</v>
      </c>
      <c r="B58" s="137"/>
      <c r="C58" s="6" t="str">
        <f t="shared" si="2"/>
        <v/>
      </c>
      <c r="D58" s="7"/>
      <c r="E58" s="7"/>
      <c r="F58" s="7"/>
      <c r="G58" s="5"/>
      <c r="H58" s="5"/>
      <c r="I58" s="5"/>
    </row>
    <row r="59" spans="1:12" s="2" customFormat="1" x14ac:dyDescent="0.25">
      <c r="A59" s="2">
        <v>5</v>
      </c>
      <c r="B59" s="137"/>
      <c r="C59" s="6" t="str">
        <f t="shared" si="2"/>
        <v/>
      </c>
      <c r="D59" s="7"/>
      <c r="E59" s="7"/>
      <c r="F59" s="7"/>
      <c r="G59" s="5"/>
      <c r="H59" s="5"/>
      <c r="I59" s="5"/>
    </row>
    <row r="60" spans="1:12" s="2" customFormat="1" x14ac:dyDescent="0.25">
      <c r="A60" s="2">
        <v>6</v>
      </c>
      <c r="B60" s="137"/>
      <c r="C60" s="6" t="str">
        <f t="shared" si="2"/>
        <v/>
      </c>
      <c r="D60" s="7"/>
      <c r="E60" s="7"/>
      <c r="F60" s="7"/>
      <c r="G60" s="5"/>
      <c r="H60" s="5"/>
      <c r="I60" s="5"/>
    </row>
    <row r="61" spans="1:12" s="2" customFormat="1" x14ac:dyDescent="0.25">
      <c r="A61" s="2">
        <v>7</v>
      </c>
      <c r="B61" s="137"/>
      <c r="C61" s="6" t="str">
        <f t="shared" si="2"/>
        <v/>
      </c>
      <c r="D61" s="7"/>
      <c r="E61" s="7"/>
      <c r="F61" s="7"/>
      <c r="G61" s="5"/>
      <c r="H61" s="5"/>
      <c r="I61" s="5"/>
    </row>
    <row r="62" spans="1:12" s="2" customFormat="1" x14ac:dyDescent="0.25">
      <c r="A62" s="2">
        <v>8</v>
      </c>
      <c r="B62" s="137"/>
      <c r="C62" s="6" t="str">
        <f t="shared" si="2"/>
        <v/>
      </c>
      <c r="D62" s="7"/>
      <c r="E62" s="7"/>
      <c r="F62" s="7"/>
      <c r="G62" s="5"/>
      <c r="H62" s="5"/>
      <c r="I62" s="5"/>
    </row>
    <row r="63" spans="1:12" s="2" customFormat="1" x14ac:dyDescent="0.25">
      <c r="A63" s="2">
        <v>9</v>
      </c>
      <c r="B63" s="137"/>
      <c r="C63" s="6" t="str">
        <f t="shared" si="2"/>
        <v/>
      </c>
      <c r="D63" s="7"/>
      <c r="E63" s="7"/>
      <c r="F63" s="7"/>
      <c r="G63" s="5"/>
      <c r="H63" s="5"/>
      <c r="I63" s="5"/>
    </row>
    <row r="64" spans="1:12" s="2" customFormat="1" x14ac:dyDescent="0.25">
      <c r="A64" s="2">
        <v>10</v>
      </c>
      <c r="B64" s="137"/>
      <c r="C64" s="6" t="str">
        <f t="shared" si="2"/>
        <v/>
      </c>
      <c r="D64" s="7"/>
      <c r="E64" s="7"/>
      <c r="F64" s="7"/>
      <c r="G64" s="5"/>
      <c r="H64" s="5"/>
      <c r="I64" s="5"/>
    </row>
    <row r="65" spans="1:9" s="2" customFormat="1" x14ac:dyDescent="0.25">
      <c r="A65" s="2">
        <v>11</v>
      </c>
      <c r="B65" s="137"/>
      <c r="C65" s="6" t="str">
        <f t="shared" si="2"/>
        <v/>
      </c>
      <c r="D65" s="7"/>
      <c r="E65" s="7"/>
      <c r="F65" s="7"/>
      <c r="G65" s="5"/>
      <c r="H65" s="5"/>
      <c r="I65" s="5"/>
    </row>
    <row r="66" spans="1:9" s="2" customFormat="1" x14ac:dyDescent="0.25">
      <c r="A66" s="2">
        <v>12</v>
      </c>
      <c r="B66" s="137"/>
      <c r="C66" s="6" t="str">
        <f t="shared" si="2"/>
        <v/>
      </c>
      <c r="D66" s="7"/>
      <c r="E66" s="7"/>
      <c r="F66" s="7"/>
      <c r="G66" s="5"/>
      <c r="H66" s="5"/>
      <c r="I66" s="5"/>
    </row>
    <row r="67" spans="1:9" s="2" customFormat="1" x14ac:dyDescent="0.25">
      <c r="A67" s="2">
        <v>13</v>
      </c>
      <c r="B67" s="137"/>
      <c r="C67" s="6" t="str">
        <f t="shared" si="2"/>
        <v/>
      </c>
      <c r="D67" s="7"/>
      <c r="E67" s="7"/>
      <c r="F67" s="7"/>
      <c r="G67" s="5"/>
      <c r="H67" s="5"/>
      <c r="I67" s="5"/>
    </row>
    <row r="68" spans="1:9" s="2" customFormat="1" x14ac:dyDescent="0.25">
      <c r="A68" s="2">
        <v>14</v>
      </c>
      <c r="B68" s="137"/>
      <c r="C68" s="6" t="str">
        <f t="shared" si="2"/>
        <v/>
      </c>
      <c r="D68" s="7"/>
      <c r="E68" s="7"/>
      <c r="F68" s="7"/>
      <c r="G68" s="5"/>
      <c r="H68" s="5"/>
      <c r="I68" s="5"/>
    </row>
    <row r="69" spans="1:9" s="2" customFormat="1" x14ac:dyDescent="0.25">
      <c r="A69" s="2">
        <v>15</v>
      </c>
      <c r="B69" s="137"/>
      <c r="C69" s="6" t="str">
        <f t="shared" si="2"/>
        <v/>
      </c>
      <c r="D69" s="7"/>
      <c r="E69" s="7"/>
      <c r="F69" s="7"/>
      <c r="G69" s="5"/>
      <c r="H69" s="5"/>
      <c r="I69" s="5"/>
    </row>
    <row r="70" spans="1:9" s="2" customFormat="1" x14ac:dyDescent="0.25">
      <c r="A70" s="2">
        <v>16</v>
      </c>
      <c r="B70" s="137"/>
      <c r="C70" s="6" t="str">
        <f t="shared" si="2"/>
        <v/>
      </c>
      <c r="D70" s="7"/>
      <c r="E70" s="7"/>
      <c r="F70" s="7"/>
      <c r="G70" s="5"/>
      <c r="H70" s="5"/>
      <c r="I70" s="5"/>
    </row>
    <row r="71" spans="1:9" s="2" customFormat="1" x14ac:dyDescent="0.25">
      <c r="A71" s="2">
        <v>17</v>
      </c>
      <c r="B71" s="137"/>
      <c r="C71" s="6" t="str">
        <f t="shared" si="2"/>
        <v/>
      </c>
      <c r="D71" s="7"/>
      <c r="E71" s="7"/>
      <c r="F71" s="7"/>
      <c r="G71" s="5"/>
      <c r="H71" s="5"/>
      <c r="I71" s="5"/>
    </row>
    <row r="72" spans="1:9" s="2" customFormat="1" x14ac:dyDescent="0.25">
      <c r="A72" s="2">
        <v>18</v>
      </c>
      <c r="B72" s="137"/>
      <c r="C72" s="6" t="str">
        <f t="shared" si="2"/>
        <v/>
      </c>
      <c r="D72" s="7"/>
      <c r="E72" s="7"/>
      <c r="F72" s="7"/>
      <c r="G72" s="5"/>
      <c r="H72" s="5"/>
      <c r="I72" s="5"/>
    </row>
    <row r="73" spans="1:9" s="2" customFormat="1" x14ac:dyDescent="0.25">
      <c r="A73" s="2">
        <v>19</v>
      </c>
      <c r="B73" s="137"/>
      <c r="C73" s="6" t="str">
        <f t="shared" si="2"/>
        <v/>
      </c>
      <c r="D73" s="7"/>
      <c r="E73" s="7"/>
      <c r="F73" s="7"/>
      <c r="G73" s="5"/>
      <c r="H73" s="5"/>
      <c r="I73" s="5"/>
    </row>
    <row r="74" spans="1:9" s="2" customFormat="1" x14ac:dyDescent="0.25">
      <c r="A74" s="2">
        <v>20</v>
      </c>
      <c r="B74" s="137"/>
      <c r="C74" s="6" t="str">
        <f t="shared" si="2"/>
        <v/>
      </c>
      <c r="D74" s="7"/>
      <c r="E74" s="7"/>
      <c r="F74" s="7"/>
      <c r="G74" s="5"/>
      <c r="H74" s="5"/>
      <c r="I74" s="5"/>
    </row>
    <row r="75" spans="1:9" s="2" customFormat="1" ht="16.5" thickBot="1" x14ac:dyDescent="0.3">
      <c r="B75" s="8" t="s">
        <v>37</v>
      </c>
      <c r="C75" s="9">
        <f>COUNT(C55:C74)</f>
        <v>0</v>
      </c>
      <c r="D75" s="10"/>
      <c r="E75" s="10"/>
      <c r="F75" s="11"/>
      <c r="G75" s="5"/>
      <c r="H75" s="5"/>
      <c r="I75" s="5"/>
    </row>
    <row r="76" spans="1:9" s="2" customFormat="1" ht="16.5" thickBot="1" x14ac:dyDescent="0.3">
      <c r="B76" s="8" t="s">
        <v>10</v>
      </c>
      <c r="C76" s="64">
        <f>SUM(C55:C74)</f>
        <v>0</v>
      </c>
      <c r="D76" s="10"/>
      <c r="E76" s="10"/>
      <c r="F76" s="11"/>
      <c r="G76" s="5"/>
      <c r="H76" s="5"/>
      <c r="I76" s="5"/>
    </row>
    <row r="77" spans="1:9" s="5" customFormat="1" ht="15.75" x14ac:dyDescent="0.25">
      <c r="B77" s="8"/>
      <c r="C77" s="13"/>
      <c r="D77" s="10"/>
      <c r="E77" s="10"/>
      <c r="F77" s="11"/>
    </row>
    <row r="78" spans="1:9" s="2" customFormat="1" ht="18.75" x14ac:dyDescent="0.25">
      <c r="B78" s="3" t="s">
        <v>103</v>
      </c>
      <c r="C78" s="4">
        <v>2</v>
      </c>
      <c r="D78" s="3"/>
      <c r="E78" s="3"/>
      <c r="F78" s="3"/>
      <c r="G78" s="5"/>
      <c r="H78" s="5"/>
      <c r="I78" s="5"/>
    </row>
    <row r="79" spans="1:9" s="2" customFormat="1" x14ac:dyDescent="0.25">
      <c r="B79" s="7" t="s">
        <v>55</v>
      </c>
      <c r="C79" s="73" t="s">
        <v>71</v>
      </c>
      <c r="D79" s="7"/>
      <c r="E79" s="7"/>
      <c r="F79" s="7"/>
      <c r="G79" s="5"/>
      <c r="H79" s="5"/>
      <c r="I79" s="5"/>
    </row>
    <row r="80" spans="1:9" s="2" customFormat="1" x14ac:dyDescent="0.25">
      <c r="A80" s="2">
        <v>1</v>
      </c>
      <c r="B80" s="137"/>
      <c r="C80" s="6" t="str">
        <f>IF(B80="","",COUNTA(B80)*$C$78)</f>
        <v/>
      </c>
      <c r="D80" s="7"/>
      <c r="E80" s="7"/>
      <c r="F80" s="7"/>
      <c r="G80" s="5"/>
      <c r="H80" s="5"/>
      <c r="I80" s="5"/>
    </row>
    <row r="81" spans="1:9" s="2" customFormat="1" x14ac:dyDescent="0.25">
      <c r="A81" s="2">
        <v>2</v>
      </c>
      <c r="B81" s="137"/>
      <c r="C81" s="6" t="str">
        <f t="shared" ref="C81:C99" si="3">IF(B81="","",COUNTA(B81)*$C$78)</f>
        <v/>
      </c>
      <c r="D81" s="7"/>
      <c r="E81" s="7"/>
      <c r="F81" s="7"/>
      <c r="G81" s="5"/>
      <c r="H81" s="5"/>
      <c r="I81" s="5"/>
    </row>
    <row r="82" spans="1:9" s="2" customFormat="1" x14ac:dyDescent="0.25">
      <c r="A82" s="2">
        <v>3</v>
      </c>
      <c r="B82" s="137"/>
      <c r="C82" s="6" t="str">
        <f t="shared" si="3"/>
        <v/>
      </c>
      <c r="D82" s="7"/>
      <c r="E82" s="7"/>
      <c r="F82" s="7"/>
      <c r="G82" s="5"/>
      <c r="H82" s="5"/>
      <c r="I82" s="5"/>
    </row>
    <row r="83" spans="1:9" s="2" customFormat="1" x14ac:dyDescent="0.25">
      <c r="A83" s="2">
        <v>4</v>
      </c>
      <c r="B83" s="137"/>
      <c r="C83" s="6" t="str">
        <f t="shared" si="3"/>
        <v/>
      </c>
      <c r="D83" s="7"/>
      <c r="E83" s="7"/>
      <c r="F83" s="7"/>
      <c r="G83" s="5"/>
      <c r="H83" s="5"/>
      <c r="I83" s="5"/>
    </row>
    <row r="84" spans="1:9" s="2" customFormat="1" x14ac:dyDescent="0.25">
      <c r="A84" s="2">
        <v>5</v>
      </c>
      <c r="B84" s="137"/>
      <c r="C84" s="6" t="str">
        <f t="shared" si="3"/>
        <v/>
      </c>
      <c r="D84" s="7"/>
      <c r="E84" s="7"/>
      <c r="F84" s="7"/>
      <c r="G84" s="5"/>
      <c r="H84" s="5"/>
      <c r="I84" s="5"/>
    </row>
    <row r="85" spans="1:9" s="2" customFormat="1" x14ac:dyDescent="0.25">
      <c r="A85" s="2">
        <v>6</v>
      </c>
      <c r="B85" s="137"/>
      <c r="C85" s="6" t="str">
        <f t="shared" si="3"/>
        <v/>
      </c>
      <c r="D85" s="7"/>
      <c r="E85" s="7"/>
      <c r="F85" s="7"/>
      <c r="G85" s="5"/>
      <c r="H85" s="5"/>
      <c r="I85" s="5"/>
    </row>
    <row r="86" spans="1:9" s="2" customFormat="1" x14ac:dyDescent="0.25">
      <c r="A86" s="2">
        <v>7</v>
      </c>
      <c r="B86" s="137"/>
      <c r="C86" s="6" t="str">
        <f t="shared" si="3"/>
        <v/>
      </c>
      <c r="D86" s="7"/>
      <c r="E86" s="7"/>
      <c r="F86" s="7"/>
      <c r="G86" s="5"/>
      <c r="H86" s="5"/>
      <c r="I86" s="5"/>
    </row>
    <row r="87" spans="1:9" s="2" customFormat="1" x14ac:dyDescent="0.25">
      <c r="A87" s="2">
        <v>8</v>
      </c>
      <c r="B87" s="137"/>
      <c r="C87" s="6" t="str">
        <f t="shared" si="3"/>
        <v/>
      </c>
      <c r="D87" s="7"/>
      <c r="E87" s="7"/>
      <c r="F87" s="7"/>
      <c r="G87" s="5"/>
      <c r="H87" s="5"/>
      <c r="I87" s="5"/>
    </row>
    <row r="88" spans="1:9" s="2" customFormat="1" x14ac:dyDescent="0.25">
      <c r="A88" s="2">
        <v>9</v>
      </c>
      <c r="B88" s="137"/>
      <c r="C88" s="6" t="str">
        <f t="shared" si="3"/>
        <v/>
      </c>
      <c r="D88" s="7"/>
      <c r="E88" s="7"/>
      <c r="F88" s="7"/>
      <c r="G88" s="5"/>
      <c r="H88" s="5"/>
      <c r="I88" s="5"/>
    </row>
    <row r="89" spans="1:9" s="2" customFormat="1" x14ac:dyDescent="0.25">
      <c r="A89" s="2">
        <v>10</v>
      </c>
      <c r="B89" s="137"/>
      <c r="C89" s="6" t="str">
        <f t="shared" si="3"/>
        <v/>
      </c>
      <c r="D89" s="7"/>
      <c r="E89" s="7"/>
      <c r="F89" s="7"/>
      <c r="G89" s="5"/>
      <c r="H89" s="5"/>
      <c r="I89" s="5"/>
    </row>
    <row r="90" spans="1:9" s="2" customFormat="1" x14ac:dyDescent="0.25">
      <c r="A90" s="2">
        <v>11</v>
      </c>
      <c r="B90" s="137"/>
      <c r="C90" s="6" t="str">
        <f t="shared" si="3"/>
        <v/>
      </c>
      <c r="D90" s="7"/>
      <c r="E90" s="7"/>
      <c r="F90" s="7"/>
      <c r="G90" s="5"/>
      <c r="H90" s="5"/>
      <c r="I90" s="5"/>
    </row>
    <row r="91" spans="1:9" s="2" customFormat="1" x14ac:dyDescent="0.25">
      <c r="A91" s="2">
        <v>12</v>
      </c>
      <c r="B91" s="137"/>
      <c r="C91" s="6" t="str">
        <f t="shared" si="3"/>
        <v/>
      </c>
      <c r="D91" s="7"/>
      <c r="E91" s="7"/>
      <c r="F91" s="7"/>
      <c r="G91" s="5"/>
      <c r="H91" s="5"/>
      <c r="I91" s="5"/>
    </row>
    <row r="92" spans="1:9" s="2" customFormat="1" x14ac:dyDescent="0.25">
      <c r="A92" s="2">
        <v>13</v>
      </c>
      <c r="B92" s="137"/>
      <c r="C92" s="6" t="str">
        <f t="shared" si="3"/>
        <v/>
      </c>
      <c r="D92" s="7"/>
      <c r="E92" s="7"/>
      <c r="F92" s="7"/>
      <c r="G92" s="5"/>
      <c r="H92" s="5"/>
      <c r="I92" s="5"/>
    </row>
    <row r="93" spans="1:9" s="2" customFormat="1" x14ac:dyDescent="0.25">
      <c r="A93" s="2">
        <v>14</v>
      </c>
      <c r="B93" s="137"/>
      <c r="C93" s="6" t="str">
        <f t="shared" si="3"/>
        <v/>
      </c>
      <c r="D93" s="7"/>
      <c r="E93" s="7"/>
      <c r="F93" s="7"/>
      <c r="G93" s="5"/>
      <c r="H93" s="5"/>
      <c r="I93" s="5"/>
    </row>
    <row r="94" spans="1:9" s="2" customFormat="1" x14ac:dyDescent="0.25">
      <c r="A94" s="2">
        <v>15</v>
      </c>
      <c r="B94" s="137"/>
      <c r="C94" s="6" t="str">
        <f t="shared" si="3"/>
        <v/>
      </c>
      <c r="D94" s="7"/>
      <c r="E94" s="7"/>
      <c r="F94" s="7"/>
      <c r="G94" s="5"/>
      <c r="H94" s="5"/>
      <c r="I94" s="5"/>
    </row>
    <row r="95" spans="1:9" s="2" customFormat="1" x14ac:dyDescent="0.25">
      <c r="A95" s="2">
        <v>16</v>
      </c>
      <c r="B95" s="137"/>
      <c r="C95" s="6" t="str">
        <f t="shared" si="3"/>
        <v/>
      </c>
      <c r="D95" s="7"/>
      <c r="E95" s="7"/>
      <c r="F95" s="7"/>
      <c r="G95" s="5"/>
      <c r="H95" s="5"/>
      <c r="I95" s="5"/>
    </row>
    <row r="96" spans="1:9" s="2" customFormat="1" x14ac:dyDescent="0.25">
      <c r="A96" s="2">
        <v>17</v>
      </c>
      <c r="B96" s="137"/>
      <c r="C96" s="6" t="str">
        <f t="shared" si="3"/>
        <v/>
      </c>
      <c r="D96" s="7"/>
      <c r="E96" s="7"/>
      <c r="F96" s="7"/>
      <c r="G96" s="5"/>
      <c r="H96" s="5"/>
      <c r="I96" s="5"/>
    </row>
    <row r="97" spans="1:9" s="2" customFormat="1" x14ac:dyDescent="0.25">
      <c r="A97" s="2">
        <v>18</v>
      </c>
      <c r="B97" s="137"/>
      <c r="C97" s="6" t="str">
        <f t="shared" si="3"/>
        <v/>
      </c>
      <c r="D97" s="7"/>
      <c r="E97" s="7"/>
      <c r="F97" s="7"/>
      <c r="G97" s="5"/>
      <c r="H97" s="5"/>
      <c r="I97" s="5"/>
    </row>
    <row r="98" spans="1:9" s="2" customFormat="1" x14ac:dyDescent="0.25">
      <c r="A98" s="2">
        <v>19</v>
      </c>
      <c r="B98" s="137"/>
      <c r="C98" s="6" t="str">
        <f t="shared" si="3"/>
        <v/>
      </c>
      <c r="D98" s="7"/>
      <c r="E98" s="7"/>
      <c r="F98" s="7"/>
      <c r="G98" s="5"/>
      <c r="H98" s="5"/>
      <c r="I98" s="5"/>
    </row>
    <row r="99" spans="1:9" s="2" customFormat="1" x14ac:dyDescent="0.25">
      <c r="A99" s="2">
        <v>20</v>
      </c>
      <c r="B99" s="137"/>
      <c r="C99" s="6" t="str">
        <f t="shared" si="3"/>
        <v/>
      </c>
      <c r="D99" s="7"/>
      <c r="E99" s="7"/>
      <c r="F99" s="7"/>
      <c r="G99" s="5"/>
      <c r="H99" s="5"/>
      <c r="I99" s="5"/>
    </row>
    <row r="100" spans="1:9" s="2" customFormat="1" ht="16.5" thickBot="1" x14ac:dyDescent="0.3">
      <c r="B100" s="8" t="s">
        <v>37</v>
      </c>
      <c r="C100" s="9">
        <f>COUNT(C80:C99)</f>
        <v>0</v>
      </c>
      <c r="D100" s="10"/>
      <c r="E100" s="10"/>
      <c r="F100" s="11"/>
      <c r="G100" s="5"/>
      <c r="H100" s="5"/>
      <c r="I100" s="5"/>
    </row>
    <row r="101" spans="1:9" s="2" customFormat="1" ht="16.5" thickBot="1" x14ac:dyDescent="0.3">
      <c r="B101" s="8" t="s">
        <v>10</v>
      </c>
      <c r="C101" s="64">
        <f>SUM(C80:C99)</f>
        <v>0</v>
      </c>
      <c r="D101" s="10"/>
      <c r="E101" s="10"/>
      <c r="F101" s="11"/>
      <c r="G101" s="5"/>
      <c r="H101" s="5"/>
      <c r="I101" s="5"/>
    </row>
    <row r="102" spans="1:9" s="5" customFormat="1" ht="15.75" x14ac:dyDescent="0.25">
      <c r="B102" s="8"/>
      <c r="C102" s="13"/>
      <c r="D102" s="10"/>
      <c r="E102" s="10"/>
      <c r="F102" s="11"/>
    </row>
    <row r="103" spans="1:9" s="2" customFormat="1" ht="18.75" x14ac:dyDescent="0.25">
      <c r="B103" s="3" t="s">
        <v>107</v>
      </c>
      <c r="C103" s="4">
        <v>2</v>
      </c>
      <c r="D103" s="3"/>
      <c r="E103" s="3"/>
      <c r="F103" s="3"/>
      <c r="G103" s="3"/>
      <c r="H103" s="3"/>
      <c r="I103" s="3"/>
    </row>
    <row r="104" spans="1:9" s="2" customFormat="1" x14ac:dyDescent="0.25">
      <c r="B104" s="14" t="s">
        <v>56</v>
      </c>
      <c r="C104" s="73" t="s">
        <v>71</v>
      </c>
      <c r="D104" s="14"/>
      <c r="E104" s="14"/>
      <c r="F104" s="14"/>
      <c r="G104" s="5"/>
      <c r="H104" s="5"/>
      <c r="I104" s="5"/>
    </row>
    <row r="105" spans="1:9" s="2" customFormat="1" x14ac:dyDescent="0.25">
      <c r="A105" s="2">
        <v>1</v>
      </c>
      <c r="B105" s="138"/>
      <c r="C105" s="6" t="str">
        <f>IF(B105="","",COUNTA(B105)*$C$103)</f>
        <v/>
      </c>
      <c r="D105" s="14"/>
      <c r="E105" s="14"/>
      <c r="F105" s="14"/>
      <c r="G105" s="5"/>
      <c r="H105" s="5"/>
      <c r="I105" s="5"/>
    </row>
    <row r="106" spans="1:9" s="2" customFormat="1" x14ac:dyDescent="0.25">
      <c r="A106" s="2">
        <v>2</v>
      </c>
      <c r="B106" s="138"/>
      <c r="C106" s="6" t="str">
        <f t="shared" ref="C106:C124" si="4">IF(B106="","",COUNTA(B106)*$C$103)</f>
        <v/>
      </c>
      <c r="D106" s="14"/>
      <c r="E106" s="14"/>
      <c r="F106" s="14"/>
      <c r="G106" s="5"/>
      <c r="H106" s="5"/>
      <c r="I106" s="5"/>
    </row>
    <row r="107" spans="1:9" s="2" customFormat="1" x14ac:dyDescent="0.25">
      <c r="A107" s="2">
        <v>3</v>
      </c>
      <c r="B107" s="139"/>
      <c r="C107" s="6" t="str">
        <f t="shared" si="4"/>
        <v/>
      </c>
      <c r="D107" s="14"/>
      <c r="E107" s="14"/>
      <c r="F107" s="14"/>
      <c r="G107" s="5"/>
      <c r="H107" s="5"/>
      <c r="I107" s="5"/>
    </row>
    <row r="108" spans="1:9" s="2" customFormat="1" x14ac:dyDescent="0.25">
      <c r="A108" s="2">
        <v>4</v>
      </c>
      <c r="B108" s="139"/>
      <c r="C108" s="6" t="str">
        <f t="shared" si="4"/>
        <v/>
      </c>
      <c r="D108" s="14"/>
      <c r="E108" s="14"/>
      <c r="F108" s="14"/>
      <c r="G108" s="5"/>
      <c r="H108" s="5"/>
      <c r="I108" s="5"/>
    </row>
    <row r="109" spans="1:9" s="2" customFormat="1" x14ac:dyDescent="0.25">
      <c r="A109" s="2">
        <v>5</v>
      </c>
      <c r="B109" s="139"/>
      <c r="C109" s="6" t="str">
        <f t="shared" si="4"/>
        <v/>
      </c>
      <c r="D109" s="14"/>
      <c r="E109" s="14"/>
      <c r="F109" s="14"/>
      <c r="G109" s="5"/>
      <c r="H109" s="5"/>
      <c r="I109" s="5"/>
    </row>
    <row r="110" spans="1:9" s="2" customFormat="1" x14ac:dyDescent="0.25">
      <c r="A110" s="2">
        <v>6</v>
      </c>
      <c r="B110" s="139"/>
      <c r="C110" s="6" t="str">
        <f t="shared" si="4"/>
        <v/>
      </c>
      <c r="D110" s="14"/>
      <c r="E110" s="14"/>
      <c r="F110" s="14"/>
      <c r="G110" s="5"/>
      <c r="H110" s="5"/>
      <c r="I110" s="5"/>
    </row>
    <row r="111" spans="1:9" s="2" customFormat="1" x14ac:dyDescent="0.25">
      <c r="A111" s="2">
        <v>7</v>
      </c>
      <c r="B111" s="139"/>
      <c r="C111" s="6" t="str">
        <f t="shared" si="4"/>
        <v/>
      </c>
      <c r="D111" s="14"/>
      <c r="E111" s="14"/>
      <c r="F111" s="14"/>
      <c r="G111" s="5"/>
      <c r="H111" s="5"/>
      <c r="I111" s="5"/>
    </row>
    <row r="112" spans="1:9" s="2" customFormat="1" x14ac:dyDescent="0.25">
      <c r="A112" s="2">
        <v>8</v>
      </c>
      <c r="B112" s="139"/>
      <c r="C112" s="6" t="str">
        <f t="shared" si="4"/>
        <v/>
      </c>
      <c r="D112" s="14"/>
      <c r="E112" s="14"/>
      <c r="F112" s="14"/>
      <c r="G112" s="5"/>
      <c r="H112" s="5"/>
      <c r="I112" s="5"/>
    </row>
    <row r="113" spans="1:9" s="2" customFormat="1" x14ac:dyDescent="0.25">
      <c r="A113" s="2">
        <v>9</v>
      </c>
      <c r="B113" s="139"/>
      <c r="C113" s="6" t="str">
        <f t="shared" si="4"/>
        <v/>
      </c>
      <c r="D113" s="14"/>
      <c r="E113" s="14"/>
      <c r="F113" s="14"/>
      <c r="G113" s="5"/>
      <c r="H113" s="5"/>
      <c r="I113" s="5"/>
    </row>
    <row r="114" spans="1:9" s="2" customFormat="1" x14ac:dyDescent="0.25">
      <c r="A114" s="2">
        <v>10</v>
      </c>
      <c r="B114" s="139"/>
      <c r="C114" s="6" t="str">
        <f t="shared" si="4"/>
        <v/>
      </c>
      <c r="D114" s="14"/>
      <c r="E114" s="14"/>
      <c r="F114" s="14"/>
      <c r="G114" s="5"/>
      <c r="H114" s="5"/>
      <c r="I114" s="5"/>
    </row>
    <row r="115" spans="1:9" s="2" customFormat="1" x14ac:dyDescent="0.25">
      <c r="A115" s="2">
        <v>11</v>
      </c>
      <c r="B115" s="139"/>
      <c r="C115" s="6" t="str">
        <f t="shared" si="4"/>
        <v/>
      </c>
      <c r="D115" s="14"/>
      <c r="E115" s="14"/>
      <c r="F115" s="14"/>
      <c r="G115" s="5"/>
      <c r="H115" s="5"/>
      <c r="I115" s="5"/>
    </row>
    <row r="116" spans="1:9" s="2" customFormat="1" x14ac:dyDescent="0.25">
      <c r="A116" s="2">
        <v>12</v>
      </c>
      <c r="B116" s="139"/>
      <c r="C116" s="6" t="str">
        <f t="shared" si="4"/>
        <v/>
      </c>
      <c r="D116" s="14"/>
      <c r="E116" s="14"/>
      <c r="F116" s="14"/>
      <c r="G116" s="5"/>
      <c r="H116" s="5"/>
      <c r="I116" s="5"/>
    </row>
    <row r="117" spans="1:9" s="2" customFormat="1" x14ac:dyDescent="0.25">
      <c r="A117" s="2">
        <v>13</v>
      </c>
      <c r="B117" s="139"/>
      <c r="C117" s="6" t="str">
        <f t="shared" si="4"/>
        <v/>
      </c>
      <c r="D117" s="14"/>
      <c r="E117" s="14"/>
      <c r="F117" s="14"/>
      <c r="G117" s="5"/>
      <c r="H117" s="5"/>
      <c r="I117" s="5"/>
    </row>
    <row r="118" spans="1:9" s="2" customFormat="1" x14ac:dyDescent="0.25">
      <c r="A118" s="2">
        <v>14</v>
      </c>
      <c r="B118" s="139"/>
      <c r="C118" s="6" t="str">
        <f t="shared" si="4"/>
        <v/>
      </c>
      <c r="D118" s="14"/>
      <c r="E118" s="14"/>
      <c r="F118" s="14"/>
      <c r="G118" s="5"/>
      <c r="H118" s="5"/>
      <c r="I118" s="5"/>
    </row>
    <row r="119" spans="1:9" s="2" customFormat="1" x14ac:dyDescent="0.25">
      <c r="A119" s="2">
        <v>15</v>
      </c>
      <c r="B119" s="139"/>
      <c r="C119" s="6" t="str">
        <f t="shared" si="4"/>
        <v/>
      </c>
      <c r="D119" s="14"/>
      <c r="E119" s="14"/>
      <c r="F119" s="14"/>
      <c r="G119" s="5"/>
      <c r="H119" s="5"/>
      <c r="I119" s="5"/>
    </row>
    <row r="120" spans="1:9" s="2" customFormat="1" x14ac:dyDescent="0.25">
      <c r="A120" s="2">
        <v>16</v>
      </c>
      <c r="B120" s="139"/>
      <c r="C120" s="6" t="str">
        <f t="shared" si="4"/>
        <v/>
      </c>
      <c r="D120" s="14"/>
      <c r="E120" s="14"/>
      <c r="F120" s="14"/>
      <c r="G120" s="5"/>
      <c r="H120" s="5"/>
      <c r="I120" s="5"/>
    </row>
    <row r="121" spans="1:9" s="2" customFormat="1" x14ac:dyDescent="0.25">
      <c r="A121" s="2">
        <v>17</v>
      </c>
      <c r="B121" s="139"/>
      <c r="C121" s="6" t="str">
        <f t="shared" si="4"/>
        <v/>
      </c>
      <c r="D121" s="14"/>
      <c r="E121" s="14"/>
      <c r="F121" s="14"/>
      <c r="G121" s="5"/>
      <c r="H121" s="5"/>
      <c r="I121" s="5"/>
    </row>
    <row r="122" spans="1:9" s="2" customFormat="1" x14ac:dyDescent="0.25">
      <c r="A122" s="2">
        <v>18</v>
      </c>
      <c r="B122" s="139"/>
      <c r="C122" s="6" t="str">
        <f t="shared" si="4"/>
        <v/>
      </c>
      <c r="D122" s="14"/>
      <c r="E122" s="14"/>
      <c r="F122" s="14"/>
      <c r="G122" s="5"/>
      <c r="H122" s="5"/>
      <c r="I122" s="5"/>
    </row>
    <row r="123" spans="1:9" s="2" customFormat="1" x14ac:dyDescent="0.25">
      <c r="A123" s="2">
        <v>19</v>
      </c>
      <c r="B123" s="139"/>
      <c r="C123" s="6" t="str">
        <f t="shared" si="4"/>
        <v/>
      </c>
      <c r="D123" s="14"/>
      <c r="E123" s="14"/>
      <c r="F123" s="14"/>
      <c r="G123" s="5"/>
      <c r="H123" s="5"/>
      <c r="I123" s="5"/>
    </row>
    <row r="124" spans="1:9" s="2" customFormat="1" x14ac:dyDescent="0.25">
      <c r="A124" s="2">
        <v>20</v>
      </c>
      <c r="B124" s="139"/>
      <c r="C124" s="6" t="str">
        <f t="shared" si="4"/>
        <v/>
      </c>
      <c r="D124" s="14"/>
      <c r="E124" s="14"/>
      <c r="F124" s="14"/>
      <c r="G124" s="5"/>
      <c r="H124" s="5"/>
      <c r="I124" s="5"/>
    </row>
    <row r="125" spans="1:9" s="2" customFormat="1" ht="16.5" thickBot="1" x14ac:dyDescent="0.3">
      <c r="B125" s="8" t="s">
        <v>37</v>
      </c>
      <c r="C125" s="9">
        <f>COUNT(C105:C124)</f>
        <v>0</v>
      </c>
      <c r="D125" s="10"/>
      <c r="E125" s="10"/>
      <c r="F125" s="11"/>
      <c r="G125" s="5"/>
      <c r="H125" s="5"/>
      <c r="I125" s="5"/>
    </row>
    <row r="126" spans="1:9" s="2" customFormat="1" ht="16.5" thickBot="1" x14ac:dyDescent="0.3">
      <c r="B126" s="8" t="s">
        <v>10</v>
      </c>
      <c r="C126" s="64">
        <f>SUM(C105:C124)</f>
        <v>0</v>
      </c>
      <c r="D126" s="10"/>
      <c r="E126" s="10"/>
      <c r="F126" s="11"/>
      <c r="G126" s="5"/>
      <c r="H126" s="5"/>
      <c r="I126" s="5"/>
    </row>
    <row r="127" spans="1:9" s="5" customFormat="1" ht="15.75" x14ac:dyDescent="0.25">
      <c r="B127" s="8"/>
      <c r="C127" s="13"/>
      <c r="D127" s="10"/>
      <c r="E127" s="10"/>
      <c r="F127" s="11"/>
    </row>
    <row r="128" spans="1:9" s="2" customFormat="1" ht="18.75" x14ac:dyDescent="0.25">
      <c r="B128" s="3" t="s">
        <v>108</v>
      </c>
      <c r="C128" s="4">
        <v>8</v>
      </c>
      <c r="D128" s="3"/>
      <c r="E128" s="3"/>
      <c r="F128" s="3"/>
      <c r="G128" s="3"/>
      <c r="H128" s="3"/>
      <c r="I128" s="3"/>
    </row>
    <row r="129" spans="1:9" s="2" customFormat="1" x14ac:dyDescent="0.25">
      <c r="B129" s="14" t="s">
        <v>56</v>
      </c>
      <c r="C129" s="73" t="s">
        <v>71</v>
      </c>
      <c r="D129" s="14"/>
      <c r="E129" s="14"/>
      <c r="F129" s="14"/>
      <c r="G129" s="5"/>
      <c r="H129" s="5"/>
      <c r="I129" s="5"/>
    </row>
    <row r="130" spans="1:9" s="2" customFormat="1" x14ac:dyDescent="0.25">
      <c r="A130" s="2">
        <v>1</v>
      </c>
      <c r="B130" s="139"/>
      <c r="C130" s="6" t="str">
        <f>IF(B130="","",COUNTA(B130)*$C$128)</f>
        <v/>
      </c>
      <c r="D130" s="14"/>
      <c r="E130" s="14"/>
      <c r="F130" s="14"/>
      <c r="G130" s="5"/>
      <c r="H130" s="5"/>
      <c r="I130" s="5"/>
    </row>
    <row r="131" spans="1:9" s="2" customFormat="1" x14ac:dyDescent="0.25">
      <c r="A131" s="2">
        <v>2</v>
      </c>
      <c r="B131" s="139"/>
      <c r="C131" s="6" t="str">
        <f t="shared" ref="C131:C149" si="5">IF(B131="","",COUNTA(B131)*$C$128)</f>
        <v/>
      </c>
      <c r="D131" s="14"/>
      <c r="E131" s="14"/>
      <c r="F131" s="14"/>
      <c r="G131" s="5"/>
      <c r="H131" s="5"/>
      <c r="I131" s="5"/>
    </row>
    <row r="132" spans="1:9" s="2" customFormat="1" x14ac:dyDescent="0.25">
      <c r="A132" s="2">
        <v>3</v>
      </c>
      <c r="B132" s="139"/>
      <c r="C132" s="6" t="str">
        <f t="shared" si="5"/>
        <v/>
      </c>
      <c r="D132" s="14"/>
      <c r="E132" s="14"/>
      <c r="F132" s="14"/>
      <c r="G132" s="5"/>
      <c r="H132" s="5"/>
      <c r="I132" s="5"/>
    </row>
    <row r="133" spans="1:9" s="2" customFormat="1" x14ac:dyDescent="0.25">
      <c r="A133" s="2">
        <v>4</v>
      </c>
      <c r="B133" s="139"/>
      <c r="C133" s="6" t="str">
        <f t="shared" si="5"/>
        <v/>
      </c>
      <c r="D133" s="14"/>
      <c r="E133" s="14"/>
      <c r="F133" s="14"/>
      <c r="G133" s="5"/>
      <c r="H133" s="5"/>
      <c r="I133" s="5"/>
    </row>
    <row r="134" spans="1:9" s="2" customFormat="1" x14ac:dyDescent="0.25">
      <c r="A134" s="2">
        <v>5</v>
      </c>
      <c r="B134" s="139"/>
      <c r="C134" s="6" t="str">
        <f t="shared" si="5"/>
        <v/>
      </c>
      <c r="D134" s="14"/>
      <c r="E134" s="14"/>
      <c r="F134" s="14"/>
      <c r="G134" s="5"/>
      <c r="H134" s="5"/>
      <c r="I134" s="5"/>
    </row>
    <row r="135" spans="1:9" s="2" customFormat="1" x14ac:dyDescent="0.25">
      <c r="A135" s="2">
        <v>6</v>
      </c>
      <c r="B135" s="139"/>
      <c r="C135" s="6" t="str">
        <f t="shared" si="5"/>
        <v/>
      </c>
      <c r="D135" s="14"/>
      <c r="E135" s="14"/>
      <c r="F135" s="14"/>
      <c r="G135" s="5"/>
      <c r="H135" s="5"/>
      <c r="I135" s="5"/>
    </row>
    <row r="136" spans="1:9" s="2" customFormat="1" x14ac:dyDescent="0.25">
      <c r="A136" s="2">
        <v>7</v>
      </c>
      <c r="B136" s="139"/>
      <c r="C136" s="6" t="str">
        <f t="shared" si="5"/>
        <v/>
      </c>
      <c r="D136" s="14"/>
      <c r="E136" s="14"/>
      <c r="F136" s="14"/>
      <c r="G136" s="5"/>
      <c r="H136" s="5"/>
      <c r="I136" s="5"/>
    </row>
    <row r="137" spans="1:9" s="2" customFormat="1" x14ac:dyDescent="0.25">
      <c r="A137" s="2">
        <v>8</v>
      </c>
      <c r="B137" s="139"/>
      <c r="C137" s="6" t="str">
        <f t="shared" si="5"/>
        <v/>
      </c>
      <c r="D137" s="14"/>
      <c r="E137" s="14"/>
      <c r="F137" s="14"/>
      <c r="G137" s="5"/>
      <c r="H137" s="5"/>
      <c r="I137" s="5"/>
    </row>
    <row r="138" spans="1:9" s="2" customFormat="1" x14ac:dyDescent="0.25">
      <c r="A138" s="2">
        <v>9</v>
      </c>
      <c r="B138" s="139"/>
      <c r="C138" s="6" t="str">
        <f t="shared" si="5"/>
        <v/>
      </c>
      <c r="D138" s="14"/>
      <c r="E138" s="14"/>
      <c r="F138" s="14"/>
      <c r="G138" s="5"/>
      <c r="H138" s="5"/>
      <c r="I138" s="5"/>
    </row>
    <row r="139" spans="1:9" s="2" customFormat="1" x14ac:dyDescent="0.25">
      <c r="A139" s="2">
        <v>10</v>
      </c>
      <c r="B139" s="139"/>
      <c r="C139" s="6" t="str">
        <f t="shared" si="5"/>
        <v/>
      </c>
      <c r="D139" s="14"/>
      <c r="E139" s="14"/>
      <c r="F139" s="14"/>
      <c r="G139" s="5"/>
      <c r="H139" s="5"/>
      <c r="I139" s="5"/>
    </row>
    <row r="140" spans="1:9" s="2" customFormat="1" x14ac:dyDescent="0.25">
      <c r="A140" s="2">
        <v>11</v>
      </c>
      <c r="B140" s="139"/>
      <c r="C140" s="6" t="str">
        <f t="shared" si="5"/>
        <v/>
      </c>
      <c r="D140" s="14"/>
      <c r="E140" s="14"/>
      <c r="F140" s="14"/>
      <c r="G140" s="5"/>
      <c r="H140" s="5"/>
      <c r="I140" s="5"/>
    </row>
    <row r="141" spans="1:9" s="2" customFormat="1" x14ac:dyDescent="0.25">
      <c r="A141" s="2">
        <v>12</v>
      </c>
      <c r="B141" s="139"/>
      <c r="C141" s="6" t="str">
        <f t="shared" si="5"/>
        <v/>
      </c>
      <c r="D141" s="14"/>
      <c r="E141" s="14"/>
      <c r="F141" s="14"/>
      <c r="G141" s="5"/>
      <c r="H141" s="5"/>
      <c r="I141" s="5"/>
    </row>
    <row r="142" spans="1:9" s="2" customFormat="1" x14ac:dyDescent="0.25">
      <c r="A142" s="2">
        <v>13</v>
      </c>
      <c r="B142" s="139"/>
      <c r="C142" s="6" t="str">
        <f t="shared" si="5"/>
        <v/>
      </c>
      <c r="D142" s="14"/>
      <c r="E142" s="14"/>
      <c r="F142" s="14"/>
      <c r="G142" s="5"/>
      <c r="H142" s="5"/>
      <c r="I142" s="5"/>
    </row>
    <row r="143" spans="1:9" s="2" customFormat="1" x14ac:dyDescent="0.25">
      <c r="A143" s="2">
        <v>14</v>
      </c>
      <c r="B143" s="139"/>
      <c r="C143" s="6" t="str">
        <f t="shared" si="5"/>
        <v/>
      </c>
      <c r="D143" s="14"/>
      <c r="E143" s="14"/>
      <c r="F143" s="14"/>
      <c r="G143" s="5"/>
      <c r="H143" s="5"/>
      <c r="I143" s="5"/>
    </row>
    <row r="144" spans="1:9" s="2" customFormat="1" x14ac:dyDescent="0.25">
      <c r="A144" s="2">
        <v>15</v>
      </c>
      <c r="B144" s="139"/>
      <c r="C144" s="6" t="str">
        <f t="shared" si="5"/>
        <v/>
      </c>
      <c r="D144" s="14"/>
      <c r="E144" s="14"/>
      <c r="F144" s="14"/>
      <c r="G144" s="5"/>
      <c r="H144" s="5"/>
      <c r="I144" s="5"/>
    </row>
    <row r="145" spans="1:9" s="2" customFormat="1" x14ac:dyDescent="0.25">
      <c r="A145" s="2">
        <v>16</v>
      </c>
      <c r="B145" s="139"/>
      <c r="C145" s="6" t="str">
        <f t="shared" si="5"/>
        <v/>
      </c>
      <c r="D145" s="14"/>
      <c r="E145" s="14"/>
      <c r="F145" s="14"/>
      <c r="G145" s="5"/>
      <c r="H145" s="5"/>
      <c r="I145" s="5"/>
    </row>
    <row r="146" spans="1:9" s="2" customFormat="1" x14ac:dyDescent="0.25">
      <c r="A146" s="2">
        <v>17</v>
      </c>
      <c r="B146" s="139"/>
      <c r="C146" s="6" t="str">
        <f t="shared" si="5"/>
        <v/>
      </c>
      <c r="D146" s="14"/>
      <c r="E146" s="14"/>
      <c r="F146" s="14"/>
      <c r="G146" s="5"/>
      <c r="H146" s="5"/>
      <c r="I146" s="5"/>
    </row>
    <row r="147" spans="1:9" s="2" customFormat="1" x14ac:dyDescent="0.25">
      <c r="A147" s="2">
        <v>18</v>
      </c>
      <c r="B147" s="139"/>
      <c r="C147" s="6" t="str">
        <f t="shared" si="5"/>
        <v/>
      </c>
      <c r="D147" s="14"/>
      <c r="E147" s="14"/>
      <c r="F147" s="14"/>
      <c r="G147" s="5"/>
      <c r="H147" s="5"/>
      <c r="I147" s="5"/>
    </row>
    <row r="148" spans="1:9" s="2" customFormat="1" x14ac:dyDescent="0.25">
      <c r="A148" s="2">
        <v>19</v>
      </c>
      <c r="B148" s="139"/>
      <c r="C148" s="6" t="str">
        <f t="shared" si="5"/>
        <v/>
      </c>
      <c r="D148" s="14"/>
      <c r="E148" s="14"/>
      <c r="F148" s="14"/>
      <c r="G148" s="5"/>
      <c r="H148" s="5"/>
      <c r="I148" s="5"/>
    </row>
    <row r="149" spans="1:9" s="2" customFormat="1" x14ac:dyDescent="0.25">
      <c r="A149" s="2">
        <v>20</v>
      </c>
      <c r="B149" s="139"/>
      <c r="C149" s="6" t="str">
        <f t="shared" si="5"/>
        <v/>
      </c>
      <c r="D149" s="14"/>
      <c r="E149" s="14"/>
      <c r="F149" s="14"/>
      <c r="G149" s="5"/>
      <c r="H149" s="5"/>
      <c r="I149" s="5"/>
    </row>
    <row r="150" spans="1:9" s="2" customFormat="1" ht="16.5" thickBot="1" x14ac:dyDescent="0.3">
      <c r="B150" s="8" t="s">
        <v>39</v>
      </c>
      <c r="C150" s="9">
        <f>COUNT(C130:C149)</f>
        <v>0</v>
      </c>
      <c r="D150" s="10"/>
      <c r="E150" s="10"/>
      <c r="F150" s="11"/>
      <c r="G150" s="5"/>
      <c r="H150" s="5"/>
      <c r="I150" s="5"/>
    </row>
    <row r="151" spans="1:9" s="2" customFormat="1" ht="16.5" thickBot="1" x14ac:dyDescent="0.3">
      <c r="B151" s="8" t="s">
        <v>10</v>
      </c>
      <c r="C151" s="64">
        <f>SUM(C130:C149)</f>
        <v>0</v>
      </c>
      <c r="D151" s="10"/>
      <c r="E151" s="10"/>
      <c r="F151" s="11"/>
      <c r="G151" s="5"/>
      <c r="H151" s="5"/>
      <c r="I151" s="5"/>
    </row>
    <row r="152" spans="1:9" s="5" customFormat="1" ht="15.75" x14ac:dyDescent="0.25">
      <c r="B152" s="8"/>
      <c r="C152" s="13"/>
      <c r="D152" s="10"/>
      <c r="E152" s="10"/>
      <c r="F152" s="11"/>
    </row>
    <row r="153" spans="1:9" s="2" customFormat="1" ht="18.75" x14ac:dyDescent="0.25">
      <c r="B153" s="3" t="s">
        <v>109</v>
      </c>
      <c r="C153" s="4">
        <v>4</v>
      </c>
      <c r="D153" s="3"/>
      <c r="E153" s="3"/>
      <c r="F153" s="3"/>
      <c r="G153" s="3"/>
      <c r="H153" s="3"/>
      <c r="I153" s="3"/>
    </row>
    <row r="154" spans="1:9" s="2" customFormat="1" x14ac:dyDescent="0.25">
      <c r="B154" s="14" t="s">
        <v>56</v>
      </c>
      <c r="C154" s="73" t="s">
        <v>71</v>
      </c>
      <c r="D154" s="14"/>
      <c r="E154" s="14"/>
      <c r="F154" s="14"/>
      <c r="G154" s="5"/>
      <c r="H154" s="5"/>
      <c r="I154" s="5"/>
    </row>
    <row r="155" spans="1:9" s="2" customFormat="1" x14ac:dyDescent="0.25">
      <c r="A155" s="2">
        <v>1</v>
      </c>
      <c r="B155" s="139"/>
      <c r="C155" s="6" t="str">
        <f>IF(B155="","",COUNTA(B155)*$C$153)</f>
        <v/>
      </c>
      <c r="D155" s="14"/>
      <c r="E155" s="14"/>
      <c r="F155" s="14"/>
      <c r="G155" s="5"/>
      <c r="H155" s="5"/>
      <c r="I155" s="5"/>
    </row>
    <row r="156" spans="1:9" s="2" customFormat="1" x14ac:dyDescent="0.25">
      <c r="A156" s="2">
        <v>2</v>
      </c>
      <c r="B156" s="139"/>
      <c r="C156" s="6" t="str">
        <f t="shared" ref="C156:C174" si="6">IF(B156="","",COUNTA(B156)*$C$153)</f>
        <v/>
      </c>
      <c r="D156" s="14"/>
      <c r="E156" s="14"/>
      <c r="F156" s="14"/>
      <c r="G156" s="5"/>
      <c r="H156" s="5"/>
      <c r="I156" s="5"/>
    </row>
    <row r="157" spans="1:9" s="2" customFormat="1" x14ac:dyDescent="0.25">
      <c r="A157" s="2">
        <v>3</v>
      </c>
      <c r="B157" s="139"/>
      <c r="C157" s="6" t="str">
        <f t="shared" si="6"/>
        <v/>
      </c>
      <c r="D157" s="14"/>
      <c r="E157" s="14"/>
      <c r="F157" s="14"/>
      <c r="G157" s="5"/>
      <c r="H157" s="5"/>
      <c r="I157" s="5"/>
    </row>
    <row r="158" spans="1:9" s="2" customFormat="1" x14ac:dyDescent="0.25">
      <c r="A158" s="2">
        <v>4</v>
      </c>
      <c r="B158" s="139"/>
      <c r="C158" s="6" t="str">
        <f t="shared" si="6"/>
        <v/>
      </c>
      <c r="D158" s="14"/>
      <c r="E158" s="14"/>
      <c r="F158" s="14"/>
      <c r="G158" s="5"/>
      <c r="H158" s="5"/>
      <c r="I158" s="5"/>
    </row>
    <row r="159" spans="1:9" s="2" customFormat="1" x14ac:dyDescent="0.25">
      <c r="A159" s="2">
        <v>5</v>
      </c>
      <c r="B159" s="139"/>
      <c r="C159" s="6" t="str">
        <f t="shared" si="6"/>
        <v/>
      </c>
      <c r="D159" s="14"/>
      <c r="E159" s="14"/>
      <c r="F159" s="14"/>
      <c r="G159" s="5"/>
      <c r="H159" s="5"/>
      <c r="I159" s="5"/>
    </row>
    <row r="160" spans="1:9" s="2" customFormat="1" x14ac:dyDescent="0.25">
      <c r="A160" s="2">
        <v>6</v>
      </c>
      <c r="B160" s="139"/>
      <c r="C160" s="6" t="str">
        <f t="shared" si="6"/>
        <v/>
      </c>
      <c r="D160" s="14"/>
      <c r="E160" s="14"/>
      <c r="F160" s="14"/>
      <c r="G160" s="5"/>
      <c r="H160" s="5"/>
      <c r="I160" s="5"/>
    </row>
    <row r="161" spans="1:9" s="2" customFormat="1" x14ac:dyDescent="0.25">
      <c r="A161" s="2">
        <v>7</v>
      </c>
      <c r="B161" s="139"/>
      <c r="C161" s="6" t="str">
        <f t="shared" si="6"/>
        <v/>
      </c>
      <c r="D161" s="14"/>
      <c r="E161" s="14"/>
      <c r="F161" s="14"/>
      <c r="G161" s="5"/>
      <c r="H161" s="5"/>
      <c r="I161" s="5"/>
    </row>
    <row r="162" spans="1:9" s="2" customFormat="1" x14ac:dyDescent="0.25">
      <c r="A162" s="2">
        <v>8</v>
      </c>
      <c r="B162" s="139"/>
      <c r="C162" s="6" t="str">
        <f t="shared" si="6"/>
        <v/>
      </c>
      <c r="D162" s="14"/>
      <c r="E162" s="14"/>
      <c r="F162" s="14"/>
      <c r="G162" s="5"/>
      <c r="H162" s="5"/>
      <c r="I162" s="5"/>
    </row>
    <row r="163" spans="1:9" s="2" customFormat="1" x14ac:dyDescent="0.25">
      <c r="A163" s="2">
        <v>9</v>
      </c>
      <c r="B163" s="139"/>
      <c r="C163" s="6" t="str">
        <f t="shared" si="6"/>
        <v/>
      </c>
      <c r="D163" s="14"/>
      <c r="E163" s="14"/>
      <c r="F163" s="14"/>
      <c r="G163" s="5"/>
      <c r="H163" s="5"/>
      <c r="I163" s="5"/>
    </row>
    <row r="164" spans="1:9" s="2" customFormat="1" x14ac:dyDescent="0.25">
      <c r="A164" s="2">
        <v>10</v>
      </c>
      <c r="B164" s="139"/>
      <c r="C164" s="6" t="str">
        <f t="shared" si="6"/>
        <v/>
      </c>
      <c r="D164" s="14"/>
      <c r="E164" s="14"/>
      <c r="F164" s="14"/>
      <c r="G164" s="5"/>
      <c r="H164" s="5"/>
      <c r="I164" s="5"/>
    </row>
    <row r="165" spans="1:9" s="2" customFormat="1" x14ac:dyDescent="0.25">
      <c r="A165" s="2">
        <v>11</v>
      </c>
      <c r="B165" s="139"/>
      <c r="C165" s="6" t="str">
        <f t="shared" si="6"/>
        <v/>
      </c>
      <c r="D165" s="14"/>
      <c r="E165" s="14"/>
      <c r="F165" s="14"/>
      <c r="G165" s="5"/>
      <c r="H165" s="5"/>
      <c r="I165" s="5"/>
    </row>
    <row r="166" spans="1:9" s="2" customFormat="1" x14ac:dyDescent="0.25">
      <c r="A166" s="2">
        <v>12</v>
      </c>
      <c r="B166" s="139"/>
      <c r="C166" s="6" t="str">
        <f t="shared" si="6"/>
        <v/>
      </c>
      <c r="D166" s="14"/>
      <c r="E166" s="14"/>
      <c r="F166" s="14"/>
      <c r="G166" s="5"/>
      <c r="H166" s="5"/>
      <c r="I166" s="5"/>
    </row>
    <row r="167" spans="1:9" s="2" customFormat="1" x14ac:dyDescent="0.25">
      <c r="A167" s="2">
        <v>13</v>
      </c>
      <c r="B167" s="139"/>
      <c r="C167" s="6" t="str">
        <f t="shared" si="6"/>
        <v/>
      </c>
      <c r="D167" s="14"/>
      <c r="E167" s="14"/>
      <c r="F167" s="14"/>
      <c r="G167" s="5"/>
      <c r="H167" s="5"/>
      <c r="I167" s="5"/>
    </row>
    <row r="168" spans="1:9" s="2" customFormat="1" x14ac:dyDescent="0.25">
      <c r="A168" s="2">
        <v>14</v>
      </c>
      <c r="B168" s="139"/>
      <c r="C168" s="6" t="str">
        <f t="shared" si="6"/>
        <v/>
      </c>
      <c r="D168" s="14"/>
      <c r="E168" s="14"/>
      <c r="F168" s="14"/>
      <c r="G168" s="5"/>
      <c r="H168" s="5"/>
      <c r="I168" s="5"/>
    </row>
    <row r="169" spans="1:9" s="2" customFormat="1" x14ac:dyDescent="0.25">
      <c r="A169" s="2">
        <v>15</v>
      </c>
      <c r="B169" s="139"/>
      <c r="C169" s="6" t="str">
        <f t="shared" si="6"/>
        <v/>
      </c>
      <c r="D169" s="14"/>
      <c r="E169" s="14"/>
      <c r="F169" s="14"/>
      <c r="G169" s="5"/>
      <c r="H169" s="5"/>
      <c r="I169" s="5"/>
    </row>
    <row r="170" spans="1:9" s="2" customFormat="1" x14ac:dyDescent="0.25">
      <c r="A170" s="2">
        <v>16</v>
      </c>
      <c r="B170" s="139"/>
      <c r="C170" s="6" t="str">
        <f t="shared" si="6"/>
        <v/>
      </c>
      <c r="D170" s="14"/>
      <c r="E170" s="14"/>
      <c r="F170" s="14"/>
      <c r="G170" s="5"/>
      <c r="H170" s="5"/>
      <c r="I170" s="5"/>
    </row>
    <row r="171" spans="1:9" s="2" customFormat="1" x14ac:dyDescent="0.25">
      <c r="A171" s="2">
        <v>17</v>
      </c>
      <c r="B171" s="139"/>
      <c r="C171" s="6" t="str">
        <f t="shared" si="6"/>
        <v/>
      </c>
      <c r="D171" s="14"/>
      <c r="E171" s="14"/>
      <c r="F171" s="14"/>
      <c r="G171" s="5"/>
      <c r="H171" s="5"/>
      <c r="I171" s="5"/>
    </row>
    <row r="172" spans="1:9" s="2" customFormat="1" x14ac:dyDescent="0.25">
      <c r="A172" s="2">
        <v>18</v>
      </c>
      <c r="B172" s="139"/>
      <c r="C172" s="6" t="str">
        <f t="shared" si="6"/>
        <v/>
      </c>
      <c r="D172" s="14"/>
      <c r="E172" s="14"/>
      <c r="F172" s="14"/>
      <c r="G172" s="5"/>
      <c r="H172" s="5"/>
      <c r="I172" s="5"/>
    </row>
    <row r="173" spans="1:9" s="2" customFormat="1" x14ac:dyDescent="0.25">
      <c r="A173" s="2">
        <v>19</v>
      </c>
      <c r="B173" s="139"/>
      <c r="C173" s="6" t="str">
        <f t="shared" si="6"/>
        <v/>
      </c>
      <c r="D173" s="14"/>
      <c r="E173" s="14"/>
      <c r="F173" s="14"/>
      <c r="G173" s="5"/>
      <c r="H173" s="5"/>
      <c r="I173" s="5"/>
    </row>
    <row r="174" spans="1:9" s="2" customFormat="1" x14ac:dyDescent="0.25">
      <c r="A174" s="2">
        <v>20</v>
      </c>
      <c r="B174" s="139"/>
      <c r="C174" s="6" t="str">
        <f t="shared" si="6"/>
        <v/>
      </c>
      <c r="D174" s="14"/>
      <c r="E174" s="14"/>
      <c r="F174" s="14"/>
      <c r="G174" s="5"/>
      <c r="H174" s="5"/>
      <c r="I174" s="5"/>
    </row>
    <row r="175" spans="1:9" s="2" customFormat="1" ht="16.5" thickBot="1" x14ac:dyDescent="0.3">
      <c r="B175" s="8" t="s">
        <v>41</v>
      </c>
      <c r="C175" s="9">
        <f>COUNT(C155:C174)</f>
        <v>0</v>
      </c>
      <c r="D175" s="10"/>
      <c r="E175" s="10"/>
      <c r="F175" s="11"/>
      <c r="G175" s="5"/>
      <c r="H175" s="5"/>
      <c r="I175" s="5"/>
    </row>
    <row r="176" spans="1:9" s="2" customFormat="1" ht="16.5" thickBot="1" x14ac:dyDescent="0.3">
      <c r="B176" s="8" t="s">
        <v>10</v>
      </c>
      <c r="C176" s="64">
        <f>SUM(C155:C174)</f>
        <v>0</v>
      </c>
      <c r="D176" s="10"/>
      <c r="E176" s="10"/>
      <c r="F176" s="11"/>
      <c r="G176" s="5"/>
      <c r="H176" s="5"/>
      <c r="I176" s="5"/>
    </row>
    <row r="177" spans="1:10" s="5" customFormat="1" ht="15.75" x14ac:dyDescent="0.25">
      <c r="B177" s="8"/>
      <c r="C177" s="13"/>
      <c r="D177" s="10"/>
      <c r="E177" s="10"/>
      <c r="F177" s="11"/>
    </row>
    <row r="178" spans="1:10" s="2" customFormat="1" ht="18.75" x14ac:dyDescent="0.25">
      <c r="B178" s="3" t="s">
        <v>110</v>
      </c>
      <c r="C178" s="28">
        <v>10</v>
      </c>
      <c r="D178" s="65"/>
      <c r="E178" s="3"/>
      <c r="F178" s="3"/>
      <c r="G178" s="3"/>
      <c r="H178" s="3"/>
      <c r="I178" s="3"/>
      <c r="J178" s="3"/>
    </row>
    <row r="179" spans="1:10" s="2" customFormat="1" ht="15" customHeight="1" x14ac:dyDescent="0.25">
      <c r="B179" s="14" t="s">
        <v>57</v>
      </c>
      <c r="C179" s="73" t="s">
        <v>71</v>
      </c>
      <c r="D179" s="3"/>
      <c r="E179" s="3"/>
      <c r="F179" s="3"/>
      <c r="G179" s="3"/>
      <c r="H179" s="3"/>
      <c r="I179" s="3"/>
      <c r="J179" s="3"/>
    </row>
    <row r="180" spans="1:10" s="2" customFormat="1" x14ac:dyDescent="0.25">
      <c r="A180" s="2">
        <v>1</v>
      </c>
      <c r="B180" s="137"/>
      <c r="C180" s="6" t="str">
        <f>IF(B180="","",COUNTA(B180)*$C$178)</f>
        <v/>
      </c>
      <c r="D180" s="10"/>
      <c r="E180" s="10"/>
      <c r="F180" s="11"/>
      <c r="G180" s="5"/>
      <c r="H180" s="5"/>
      <c r="I180" s="5"/>
    </row>
    <row r="181" spans="1:10" s="2" customFormat="1" x14ac:dyDescent="0.25">
      <c r="A181" s="2">
        <v>2</v>
      </c>
      <c r="B181" s="137"/>
      <c r="C181" s="6" t="str">
        <f t="shared" ref="C181:C199" si="7">IF(B181="","",COUNTA(B181)*$C$178)</f>
        <v/>
      </c>
      <c r="D181" s="10"/>
      <c r="E181" s="10"/>
      <c r="F181" s="11"/>
      <c r="G181" s="5"/>
      <c r="H181" s="5"/>
      <c r="I181" s="5"/>
    </row>
    <row r="182" spans="1:10" s="2" customFormat="1" x14ac:dyDescent="0.25">
      <c r="A182" s="2">
        <v>3</v>
      </c>
      <c r="B182" s="137"/>
      <c r="C182" s="6" t="str">
        <f t="shared" si="7"/>
        <v/>
      </c>
      <c r="D182" s="10"/>
      <c r="E182" s="10"/>
      <c r="F182" s="11"/>
      <c r="G182" s="5"/>
      <c r="H182" s="5"/>
      <c r="I182" s="5"/>
    </row>
    <row r="183" spans="1:10" s="2" customFormat="1" x14ac:dyDescent="0.25">
      <c r="A183" s="2">
        <v>4</v>
      </c>
      <c r="B183" s="137"/>
      <c r="C183" s="6" t="str">
        <f t="shared" si="7"/>
        <v/>
      </c>
      <c r="D183" s="10"/>
      <c r="E183" s="10"/>
      <c r="F183" s="11"/>
      <c r="G183" s="5"/>
      <c r="H183" s="5"/>
      <c r="I183" s="5"/>
    </row>
    <row r="184" spans="1:10" s="2" customFormat="1" x14ac:dyDescent="0.25">
      <c r="A184" s="2">
        <v>5</v>
      </c>
      <c r="B184" s="137"/>
      <c r="C184" s="6" t="str">
        <f t="shared" si="7"/>
        <v/>
      </c>
      <c r="D184" s="10"/>
      <c r="E184" s="10"/>
      <c r="F184" s="11"/>
      <c r="G184" s="5"/>
      <c r="H184" s="5"/>
      <c r="I184" s="5"/>
    </row>
    <row r="185" spans="1:10" s="2" customFormat="1" x14ac:dyDescent="0.25">
      <c r="A185" s="2">
        <v>6</v>
      </c>
      <c r="B185" s="137"/>
      <c r="C185" s="6" t="str">
        <f t="shared" si="7"/>
        <v/>
      </c>
      <c r="D185" s="10"/>
      <c r="E185" s="10"/>
      <c r="F185" s="11"/>
      <c r="G185" s="5"/>
      <c r="H185" s="5"/>
      <c r="I185" s="5"/>
    </row>
    <row r="186" spans="1:10" s="2" customFormat="1" x14ac:dyDescent="0.25">
      <c r="A186" s="2">
        <v>7</v>
      </c>
      <c r="B186" s="137"/>
      <c r="C186" s="6" t="str">
        <f t="shared" si="7"/>
        <v/>
      </c>
      <c r="D186" s="10"/>
      <c r="E186" s="10"/>
      <c r="F186" s="11"/>
      <c r="G186" s="5"/>
      <c r="H186" s="5"/>
      <c r="I186" s="5"/>
    </row>
    <row r="187" spans="1:10" s="2" customFormat="1" x14ac:dyDescent="0.25">
      <c r="A187" s="2">
        <v>8</v>
      </c>
      <c r="B187" s="137"/>
      <c r="C187" s="6" t="str">
        <f t="shared" si="7"/>
        <v/>
      </c>
      <c r="D187" s="10"/>
      <c r="E187" s="10"/>
      <c r="F187" s="11"/>
      <c r="G187" s="5"/>
      <c r="H187" s="5"/>
      <c r="I187" s="5"/>
    </row>
    <row r="188" spans="1:10" s="2" customFormat="1" x14ac:dyDescent="0.25">
      <c r="A188" s="2">
        <v>9</v>
      </c>
      <c r="B188" s="137"/>
      <c r="C188" s="6" t="str">
        <f t="shared" si="7"/>
        <v/>
      </c>
      <c r="D188" s="10"/>
      <c r="E188" s="10"/>
      <c r="F188" s="11"/>
      <c r="G188" s="5"/>
      <c r="H188" s="5"/>
      <c r="I188" s="5"/>
    </row>
    <row r="189" spans="1:10" s="2" customFormat="1" x14ac:dyDescent="0.25">
      <c r="A189" s="2">
        <v>10</v>
      </c>
      <c r="B189" s="137"/>
      <c r="C189" s="6" t="str">
        <f t="shared" si="7"/>
        <v/>
      </c>
      <c r="D189" s="10"/>
      <c r="E189" s="10"/>
      <c r="F189" s="11"/>
      <c r="G189" s="5"/>
      <c r="H189" s="5"/>
      <c r="I189" s="5"/>
    </row>
    <row r="190" spans="1:10" s="2" customFormat="1" x14ac:dyDescent="0.25">
      <c r="A190" s="2">
        <v>11</v>
      </c>
      <c r="B190" s="137"/>
      <c r="C190" s="6" t="str">
        <f t="shared" si="7"/>
        <v/>
      </c>
      <c r="D190" s="10"/>
      <c r="E190" s="10"/>
      <c r="F190" s="11"/>
      <c r="G190" s="5"/>
      <c r="H190" s="5"/>
      <c r="I190" s="5"/>
    </row>
    <row r="191" spans="1:10" s="2" customFormat="1" x14ac:dyDescent="0.25">
      <c r="A191" s="2">
        <v>12</v>
      </c>
      <c r="B191" s="137"/>
      <c r="C191" s="6" t="str">
        <f t="shared" si="7"/>
        <v/>
      </c>
      <c r="D191" s="10"/>
      <c r="E191" s="10"/>
      <c r="F191" s="11"/>
      <c r="G191" s="5"/>
      <c r="H191" s="5"/>
      <c r="I191" s="5"/>
    </row>
    <row r="192" spans="1:10" s="2" customFormat="1" x14ac:dyDescent="0.25">
      <c r="A192" s="2">
        <v>13</v>
      </c>
      <c r="B192" s="137"/>
      <c r="C192" s="6" t="str">
        <f t="shared" si="7"/>
        <v/>
      </c>
      <c r="D192" s="10"/>
      <c r="E192" s="10"/>
      <c r="F192" s="11"/>
      <c r="G192" s="5"/>
      <c r="H192" s="5"/>
      <c r="I192" s="5"/>
    </row>
    <row r="193" spans="1:9" s="2" customFormat="1" x14ac:dyDescent="0.25">
      <c r="A193" s="2">
        <v>14</v>
      </c>
      <c r="B193" s="137"/>
      <c r="C193" s="6" t="str">
        <f t="shared" si="7"/>
        <v/>
      </c>
      <c r="D193" s="10"/>
      <c r="E193" s="10"/>
      <c r="F193" s="11"/>
      <c r="G193" s="5"/>
      <c r="H193" s="5"/>
      <c r="I193" s="5"/>
    </row>
    <row r="194" spans="1:9" s="2" customFormat="1" x14ac:dyDescent="0.25">
      <c r="A194" s="2">
        <v>15</v>
      </c>
      <c r="B194" s="137"/>
      <c r="C194" s="6" t="str">
        <f t="shared" si="7"/>
        <v/>
      </c>
      <c r="D194" s="10"/>
      <c r="E194" s="10"/>
      <c r="F194" s="11"/>
      <c r="G194" s="5"/>
      <c r="H194" s="5"/>
      <c r="I194" s="5"/>
    </row>
    <row r="195" spans="1:9" s="2" customFormat="1" x14ac:dyDescent="0.25">
      <c r="A195" s="2">
        <v>16</v>
      </c>
      <c r="B195" s="137"/>
      <c r="C195" s="6" t="str">
        <f t="shared" si="7"/>
        <v/>
      </c>
      <c r="D195" s="10"/>
      <c r="E195" s="10"/>
      <c r="F195" s="11"/>
      <c r="G195" s="5"/>
      <c r="H195" s="5"/>
      <c r="I195" s="5"/>
    </row>
    <row r="196" spans="1:9" s="2" customFormat="1" x14ac:dyDescent="0.25">
      <c r="A196" s="2">
        <v>17</v>
      </c>
      <c r="B196" s="137"/>
      <c r="C196" s="6" t="str">
        <f t="shared" si="7"/>
        <v/>
      </c>
      <c r="D196" s="10"/>
      <c r="E196" s="10"/>
      <c r="F196" s="11"/>
      <c r="G196" s="5"/>
      <c r="H196" s="5"/>
      <c r="I196" s="5"/>
    </row>
    <row r="197" spans="1:9" s="2" customFormat="1" x14ac:dyDescent="0.25">
      <c r="A197" s="2">
        <v>18</v>
      </c>
      <c r="B197" s="137"/>
      <c r="C197" s="6" t="str">
        <f t="shared" si="7"/>
        <v/>
      </c>
      <c r="D197" s="10"/>
      <c r="E197" s="10"/>
      <c r="F197" s="11"/>
      <c r="G197" s="5"/>
      <c r="H197" s="5"/>
      <c r="I197" s="5"/>
    </row>
    <row r="198" spans="1:9" s="2" customFormat="1" x14ac:dyDescent="0.25">
      <c r="A198" s="2">
        <v>19</v>
      </c>
      <c r="B198" s="137"/>
      <c r="C198" s="6" t="str">
        <f t="shared" si="7"/>
        <v/>
      </c>
      <c r="D198" s="10"/>
      <c r="E198" s="10"/>
      <c r="F198" s="11"/>
      <c r="G198" s="5"/>
      <c r="H198" s="5"/>
      <c r="I198" s="5"/>
    </row>
    <row r="199" spans="1:9" s="2" customFormat="1" x14ac:dyDescent="0.25">
      <c r="A199" s="2">
        <v>20</v>
      </c>
      <c r="B199" s="137"/>
      <c r="C199" s="6" t="str">
        <f t="shared" si="7"/>
        <v/>
      </c>
      <c r="D199" s="10"/>
      <c r="E199" s="10"/>
      <c r="F199" s="11"/>
      <c r="G199" s="5"/>
      <c r="H199" s="5"/>
      <c r="I199" s="5"/>
    </row>
    <row r="200" spans="1:9" s="2" customFormat="1" ht="16.5" thickBot="1" x14ac:dyDescent="0.3">
      <c r="B200" s="8" t="s">
        <v>42</v>
      </c>
      <c r="C200" s="9">
        <f>COUNT(C180:C199)</f>
        <v>0</v>
      </c>
      <c r="D200" s="10"/>
      <c r="E200" s="10"/>
      <c r="F200" s="11"/>
      <c r="G200" s="5"/>
      <c r="H200" s="5"/>
      <c r="I200" s="5"/>
    </row>
    <row r="201" spans="1:9" s="2" customFormat="1" ht="16.5" thickBot="1" x14ac:dyDescent="0.3">
      <c r="B201" s="8" t="s">
        <v>10</v>
      </c>
      <c r="C201" s="64">
        <f>SUM(C180:C199)</f>
        <v>0</v>
      </c>
      <c r="D201" s="10"/>
      <c r="E201" s="10"/>
      <c r="F201" s="11"/>
      <c r="G201" s="5"/>
      <c r="H201" s="5"/>
      <c r="I201" s="5"/>
    </row>
    <row r="202" spans="1:9" s="5" customFormat="1" ht="15.75" x14ac:dyDescent="0.25">
      <c r="B202" s="8"/>
      <c r="C202" s="13"/>
      <c r="D202" s="10"/>
      <c r="E202" s="10"/>
      <c r="F202" s="11"/>
    </row>
    <row r="203" spans="1:9" s="2" customFormat="1" ht="18.75" x14ac:dyDescent="0.25">
      <c r="B203" s="3" t="s">
        <v>111</v>
      </c>
      <c r="C203" s="4">
        <v>5</v>
      </c>
      <c r="D203" s="3"/>
      <c r="E203" s="3"/>
      <c r="F203" s="3"/>
      <c r="G203" s="3"/>
      <c r="H203" s="3"/>
      <c r="I203" s="3"/>
    </row>
    <row r="204" spans="1:9" s="2" customFormat="1" x14ac:dyDescent="0.25">
      <c r="B204" s="7" t="s">
        <v>7</v>
      </c>
      <c r="C204" s="73" t="s">
        <v>71</v>
      </c>
      <c r="D204" s="7"/>
      <c r="E204" s="7"/>
      <c r="F204" s="7"/>
      <c r="G204" s="7"/>
      <c r="H204" s="5"/>
      <c r="I204" s="5"/>
    </row>
    <row r="205" spans="1:9" s="2" customFormat="1" x14ac:dyDescent="0.25">
      <c r="A205" s="2">
        <v>1</v>
      </c>
      <c r="B205" s="137"/>
      <c r="C205" s="6" t="str">
        <f>IF(B205="","",COUNTA(B205)*$C$203)</f>
        <v/>
      </c>
      <c r="D205" s="7"/>
      <c r="E205" s="7"/>
      <c r="F205" s="7"/>
      <c r="G205" s="7"/>
      <c r="H205" s="5"/>
      <c r="I205" s="5"/>
    </row>
    <row r="206" spans="1:9" s="2" customFormat="1" x14ac:dyDescent="0.25">
      <c r="A206" s="2">
        <v>2</v>
      </c>
      <c r="B206" s="137"/>
      <c r="C206" s="6" t="str">
        <f t="shared" ref="C206:C224" si="8">IF(B206="","",COUNTA(B206)*$C$203)</f>
        <v/>
      </c>
      <c r="D206" s="7"/>
      <c r="E206" s="7"/>
      <c r="F206" s="7"/>
      <c r="G206" s="7"/>
      <c r="H206" s="5"/>
      <c r="I206" s="5"/>
    </row>
    <row r="207" spans="1:9" s="2" customFormat="1" x14ac:dyDescent="0.25">
      <c r="A207" s="2">
        <v>3</v>
      </c>
      <c r="B207" s="137"/>
      <c r="C207" s="6" t="str">
        <f t="shared" si="8"/>
        <v/>
      </c>
      <c r="D207" s="7"/>
      <c r="E207" s="7"/>
      <c r="F207" s="7"/>
      <c r="G207" s="7"/>
      <c r="H207" s="5"/>
      <c r="I207" s="5"/>
    </row>
    <row r="208" spans="1:9" s="2" customFormat="1" x14ac:dyDescent="0.25">
      <c r="A208" s="2">
        <v>4</v>
      </c>
      <c r="B208" s="137"/>
      <c r="C208" s="6" t="str">
        <f t="shared" si="8"/>
        <v/>
      </c>
      <c r="D208" s="7"/>
      <c r="E208" s="7"/>
      <c r="F208" s="7"/>
      <c r="G208" s="7"/>
      <c r="H208" s="5"/>
      <c r="I208" s="5"/>
    </row>
    <row r="209" spans="1:9" s="2" customFormat="1" x14ac:dyDescent="0.25">
      <c r="A209" s="2">
        <v>5</v>
      </c>
      <c r="B209" s="137"/>
      <c r="C209" s="6" t="str">
        <f t="shared" si="8"/>
        <v/>
      </c>
      <c r="D209" s="7"/>
      <c r="E209" s="7"/>
      <c r="F209" s="7"/>
      <c r="G209" s="7"/>
      <c r="H209" s="5"/>
      <c r="I209" s="5"/>
    </row>
    <row r="210" spans="1:9" s="2" customFormat="1" x14ac:dyDescent="0.25">
      <c r="A210" s="2">
        <v>6</v>
      </c>
      <c r="B210" s="137"/>
      <c r="C210" s="6" t="str">
        <f t="shared" si="8"/>
        <v/>
      </c>
      <c r="D210" s="7"/>
      <c r="E210" s="7"/>
      <c r="F210" s="7"/>
      <c r="G210" s="7"/>
      <c r="H210" s="5"/>
      <c r="I210" s="5"/>
    </row>
    <row r="211" spans="1:9" s="2" customFormat="1" x14ac:dyDescent="0.25">
      <c r="A211" s="2">
        <v>7</v>
      </c>
      <c r="B211" s="137"/>
      <c r="C211" s="6" t="str">
        <f t="shared" si="8"/>
        <v/>
      </c>
      <c r="D211" s="7"/>
      <c r="E211" s="7"/>
      <c r="F211" s="7"/>
      <c r="G211" s="7"/>
      <c r="H211" s="5"/>
      <c r="I211" s="5"/>
    </row>
    <row r="212" spans="1:9" s="2" customFormat="1" x14ac:dyDescent="0.25">
      <c r="A212" s="2">
        <v>8</v>
      </c>
      <c r="B212" s="137"/>
      <c r="C212" s="6" t="str">
        <f t="shared" si="8"/>
        <v/>
      </c>
      <c r="D212" s="7"/>
      <c r="E212" s="7"/>
      <c r="F212" s="7"/>
      <c r="G212" s="7"/>
      <c r="H212" s="5"/>
      <c r="I212" s="5"/>
    </row>
    <row r="213" spans="1:9" s="2" customFormat="1" x14ac:dyDescent="0.25">
      <c r="A213" s="2">
        <v>9</v>
      </c>
      <c r="B213" s="137"/>
      <c r="C213" s="6" t="str">
        <f t="shared" si="8"/>
        <v/>
      </c>
      <c r="D213" s="7"/>
      <c r="E213" s="7"/>
      <c r="F213" s="7"/>
      <c r="G213" s="7"/>
      <c r="H213" s="5"/>
      <c r="I213" s="5"/>
    </row>
    <row r="214" spans="1:9" s="2" customFormat="1" x14ac:dyDescent="0.25">
      <c r="A214" s="2">
        <v>10</v>
      </c>
      <c r="B214" s="137"/>
      <c r="C214" s="6" t="str">
        <f t="shared" si="8"/>
        <v/>
      </c>
      <c r="D214" s="7"/>
      <c r="E214" s="7"/>
      <c r="F214" s="7"/>
      <c r="G214" s="7"/>
      <c r="H214" s="5"/>
      <c r="I214" s="5"/>
    </row>
    <row r="215" spans="1:9" s="2" customFormat="1" x14ac:dyDescent="0.25">
      <c r="A215" s="2">
        <v>11</v>
      </c>
      <c r="B215" s="137"/>
      <c r="C215" s="6" t="str">
        <f t="shared" si="8"/>
        <v/>
      </c>
      <c r="D215" s="7"/>
      <c r="E215" s="7"/>
      <c r="F215" s="7"/>
      <c r="G215" s="7"/>
      <c r="H215" s="5"/>
      <c r="I215" s="5"/>
    </row>
    <row r="216" spans="1:9" s="2" customFormat="1" x14ac:dyDescent="0.25">
      <c r="A216" s="2">
        <v>12</v>
      </c>
      <c r="B216" s="137"/>
      <c r="C216" s="6" t="str">
        <f t="shared" si="8"/>
        <v/>
      </c>
      <c r="D216" s="7"/>
      <c r="E216" s="7"/>
      <c r="F216" s="7"/>
      <c r="G216" s="7"/>
      <c r="H216" s="5"/>
      <c r="I216" s="5"/>
    </row>
    <row r="217" spans="1:9" s="2" customFormat="1" x14ac:dyDescent="0.25">
      <c r="A217" s="2">
        <v>13</v>
      </c>
      <c r="B217" s="137"/>
      <c r="C217" s="6" t="str">
        <f t="shared" si="8"/>
        <v/>
      </c>
      <c r="D217" s="7"/>
      <c r="E217" s="7"/>
      <c r="F217" s="7"/>
      <c r="G217" s="7"/>
      <c r="H217" s="5"/>
      <c r="I217" s="5"/>
    </row>
    <row r="218" spans="1:9" s="2" customFormat="1" x14ac:dyDescent="0.25">
      <c r="A218" s="2">
        <v>14</v>
      </c>
      <c r="B218" s="137"/>
      <c r="C218" s="6" t="str">
        <f t="shared" si="8"/>
        <v/>
      </c>
      <c r="D218" s="7"/>
      <c r="E218" s="7"/>
      <c r="F218" s="7"/>
      <c r="G218" s="7"/>
      <c r="H218" s="5"/>
      <c r="I218" s="5"/>
    </row>
    <row r="219" spans="1:9" s="2" customFormat="1" x14ac:dyDescent="0.25">
      <c r="A219" s="2">
        <v>15</v>
      </c>
      <c r="B219" s="137"/>
      <c r="C219" s="6" t="str">
        <f t="shared" si="8"/>
        <v/>
      </c>
      <c r="D219" s="7"/>
      <c r="E219" s="7"/>
      <c r="F219" s="7"/>
      <c r="G219" s="7"/>
      <c r="H219" s="5"/>
      <c r="I219" s="5"/>
    </row>
    <row r="220" spans="1:9" s="2" customFormat="1" x14ac:dyDescent="0.25">
      <c r="A220" s="2">
        <v>16</v>
      </c>
      <c r="B220" s="137"/>
      <c r="C220" s="6" t="str">
        <f t="shared" si="8"/>
        <v/>
      </c>
      <c r="D220" s="7"/>
      <c r="E220" s="7"/>
      <c r="F220" s="7"/>
      <c r="G220" s="7"/>
      <c r="H220" s="5"/>
      <c r="I220" s="5"/>
    </row>
    <row r="221" spans="1:9" s="2" customFormat="1" x14ac:dyDescent="0.25">
      <c r="A221" s="2">
        <v>17</v>
      </c>
      <c r="B221" s="137"/>
      <c r="C221" s="6" t="str">
        <f t="shared" si="8"/>
        <v/>
      </c>
      <c r="D221" s="7"/>
      <c r="E221" s="7"/>
      <c r="F221" s="7"/>
      <c r="G221" s="7"/>
      <c r="H221" s="5"/>
      <c r="I221" s="5"/>
    </row>
    <row r="222" spans="1:9" s="2" customFormat="1" x14ac:dyDescent="0.25">
      <c r="A222" s="2">
        <v>18</v>
      </c>
      <c r="B222" s="137"/>
      <c r="C222" s="6" t="str">
        <f t="shared" si="8"/>
        <v/>
      </c>
      <c r="D222" s="7"/>
      <c r="E222" s="7"/>
      <c r="F222" s="7"/>
      <c r="G222" s="7"/>
      <c r="H222" s="5"/>
      <c r="I222" s="5"/>
    </row>
    <row r="223" spans="1:9" s="2" customFormat="1" x14ac:dyDescent="0.25">
      <c r="A223" s="2">
        <v>19</v>
      </c>
      <c r="B223" s="137"/>
      <c r="C223" s="6" t="str">
        <f t="shared" si="8"/>
        <v/>
      </c>
      <c r="D223" s="7"/>
      <c r="E223" s="7"/>
      <c r="F223" s="7"/>
      <c r="G223" s="7"/>
      <c r="H223" s="5"/>
      <c r="I223" s="5"/>
    </row>
    <row r="224" spans="1:9" s="2" customFormat="1" x14ac:dyDescent="0.25">
      <c r="A224" s="2">
        <v>20</v>
      </c>
      <c r="B224" s="137"/>
      <c r="C224" s="6" t="str">
        <f t="shared" si="8"/>
        <v/>
      </c>
      <c r="D224" s="7"/>
      <c r="E224" s="7"/>
      <c r="F224" s="7"/>
      <c r="G224" s="7"/>
      <c r="H224" s="5"/>
      <c r="I224" s="5"/>
    </row>
    <row r="225" spans="1:12" s="2" customFormat="1" ht="16.5" thickBot="1" x14ac:dyDescent="0.3">
      <c r="B225" s="8" t="s">
        <v>43</v>
      </c>
      <c r="C225" s="9">
        <f>COUNT(C205:C224)</f>
        <v>0</v>
      </c>
      <c r="D225" s="10"/>
      <c r="E225" s="10"/>
      <c r="F225" s="11"/>
      <c r="G225" s="5"/>
      <c r="H225" s="5"/>
      <c r="I225" s="5"/>
    </row>
    <row r="226" spans="1:12" s="2" customFormat="1" ht="16.5" thickBot="1" x14ac:dyDescent="0.3">
      <c r="B226" s="8" t="s">
        <v>10</v>
      </c>
      <c r="C226" s="64">
        <f>SUM(C205:C224)</f>
        <v>0</v>
      </c>
      <c r="D226" s="10"/>
      <c r="E226" s="10"/>
      <c r="F226" s="11"/>
      <c r="G226" s="5"/>
      <c r="H226" s="5"/>
      <c r="I226" s="5"/>
    </row>
    <row r="227" spans="1:12" s="5" customFormat="1" ht="15.75" x14ac:dyDescent="0.25">
      <c r="B227" s="8"/>
      <c r="C227" s="13"/>
      <c r="D227" s="10"/>
      <c r="E227" s="10"/>
      <c r="F227" s="11"/>
    </row>
    <row r="228" spans="1:12" s="5" customFormat="1" ht="18.75" x14ac:dyDescent="0.25">
      <c r="B228" s="3" t="s">
        <v>112</v>
      </c>
      <c r="C228" s="4">
        <v>4</v>
      </c>
      <c r="D228" s="3"/>
      <c r="E228" s="3"/>
      <c r="F228" s="3"/>
      <c r="G228" s="3"/>
      <c r="H228" s="3"/>
      <c r="I228" s="3"/>
      <c r="J228" s="3"/>
      <c r="K228" s="3"/>
      <c r="L228" s="140" t="s">
        <v>60</v>
      </c>
    </row>
    <row r="229" spans="1:12" s="2" customFormat="1" x14ac:dyDescent="0.25">
      <c r="B229" s="7" t="s">
        <v>7</v>
      </c>
      <c r="C229" s="73" t="s">
        <v>71</v>
      </c>
      <c r="D229" s="7"/>
      <c r="E229" s="7"/>
      <c r="F229" s="7"/>
      <c r="G229" s="7"/>
      <c r="H229" s="5"/>
      <c r="I229" s="5"/>
    </row>
    <row r="230" spans="1:12" s="2" customFormat="1" x14ac:dyDescent="0.25">
      <c r="A230" s="2">
        <v>1</v>
      </c>
      <c r="B230" s="137"/>
      <c r="C230" s="6" t="str">
        <f>IF(B230="","",COUNTA(B230)*$C$228)</f>
        <v/>
      </c>
      <c r="D230" s="7"/>
      <c r="E230" s="7"/>
      <c r="F230" s="7"/>
      <c r="G230" s="7"/>
      <c r="H230" s="5"/>
      <c r="I230" s="5"/>
    </row>
    <row r="231" spans="1:12" s="2" customFormat="1" x14ac:dyDescent="0.25">
      <c r="A231" s="2">
        <v>2</v>
      </c>
      <c r="B231" s="137"/>
      <c r="C231" s="6" t="str">
        <f t="shared" ref="C231:C249" si="9">IF(B231="","",COUNTA(B231)*$C$228)</f>
        <v/>
      </c>
      <c r="D231" s="7"/>
      <c r="E231" s="7"/>
      <c r="F231" s="7"/>
      <c r="G231" s="7"/>
      <c r="H231" s="5"/>
      <c r="I231" s="5"/>
    </row>
    <row r="232" spans="1:12" s="2" customFormat="1" x14ac:dyDescent="0.25">
      <c r="A232" s="2">
        <v>3</v>
      </c>
      <c r="B232" s="137"/>
      <c r="C232" s="6" t="str">
        <f t="shared" si="9"/>
        <v/>
      </c>
      <c r="D232" s="7"/>
      <c r="E232" s="7"/>
      <c r="F232" s="7"/>
      <c r="G232" s="7"/>
      <c r="H232" s="5"/>
      <c r="I232" s="5"/>
    </row>
    <row r="233" spans="1:12" s="2" customFormat="1" x14ac:dyDescent="0.25">
      <c r="A233" s="2">
        <v>4</v>
      </c>
      <c r="B233" s="137"/>
      <c r="C233" s="6" t="str">
        <f t="shared" si="9"/>
        <v/>
      </c>
      <c r="D233" s="7"/>
      <c r="E233" s="7"/>
      <c r="F233" s="7"/>
      <c r="G233" s="7"/>
      <c r="H233" s="5"/>
      <c r="I233" s="5"/>
    </row>
    <row r="234" spans="1:12" s="2" customFormat="1" x14ac:dyDescent="0.25">
      <c r="A234" s="2">
        <v>5</v>
      </c>
      <c r="B234" s="137"/>
      <c r="C234" s="6" t="str">
        <f t="shared" si="9"/>
        <v/>
      </c>
      <c r="D234" s="7"/>
      <c r="E234" s="7"/>
      <c r="F234" s="7"/>
      <c r="G234" s="7"/>
      <c r="H234" s="5"/>
      <c r="I234" s="5"/>
    </row>
    <row r="235" spans="1:12" s="2" customFormat="1" x14ac:dyDescent="0.25">
      <c r="A235" s="2">
        <v>6</v>
      </c>
      <c r="B235" s="137"/>
      <c r="C235" s="6" t="str">
        <f t="shared" si="9"/>
        <v/>
      </c>
      <c r="D235" s="7"/>
      <c r="E235" s="7"/>
      <c r="F235" s="7"/>
      <c r="G235" s="7"/>
      <c r="H235" s="5"/>
      <c r="I235" s="5"/>
    </row>
    <row r="236" spans="1:12" s="2" customFormat="1" x14ac:dyDescent="0.25">
      <c r="A236" s="2">
        <v>7</v>
      </c>
      <c r="B236" s="137"/>
      <c r="C236" s="6" t="str">
        <f t="shared" si="9"/>
        <v/>
      </c>
      <c r="D236" s="7"/>
      <c r="E236" s="7"/>
      <c r="F236" s="7"/>
      <c r="G236" s="7"/>
      <c r="H236" s="5"/>
      <c r="I236" s="5"/>
    </row>
    <row r="237" spans="1:12" s="2" customFormat="1" x14ac:dyDescent="0.25">
      <c r="A237" s="2">
        <v>8</v>
      </c>
      <c r="B237" s="137"/>
      <c r="C237" s="6" t="str">
        <f t="shared" si="9"/>
        <v/>
      </c>
      <c r="D237" s="7"/>
      <c r="E237" s="7"/>
      <c r="F237" s="7"/>
      <c r="G237" s="7"/>
      <c r="H237" s="5"/>
      <c r="I237" s="5"/>
    </row>
    <row r="238" spans="1:12" s="2" customFormat="1" x14ac:dyDescent="0.25">
      <c r="A238" s="2">
        <v>9</v>
      </c>
      <c r="B238" s="137"/>
      <c r="C238" s="6" t="str">
        <f t="shared" si="9"/>
        <v/>
      </c>
      <c r="D238" s="7"/>
      <c r="E238" s="7"/>
      <c r="F238" s="7"/>
      <c r="G238" s="7"/>
      <c r="H238" s="5"/>
      <c r="I238" s="5"/>
    </row>
    <row r="239" spans="1:12" s="2" customFormat="1" x14ac:dyDescent="0.25">
      <c r="A239" s="2">
        <v>10</v>
      </c>
      <c r="B239" s="137"/>
      <c r="C239" s="6" t="str">
        <f t="shared" si="9"/>
        <v/>
      </c>
      <c r="D239" s="7"/>
      <c r="E239" s="7"/>
      <c r="F239" s="7"/>
      <c r="G239" s="7"/>
      <c r="H239" s="5"/>
      <c r="I239" s="5"/>
    </row>
    <row r="240" spans="1:12" s="2" customFormat="1" x14ac:dyDescent="0.25">
      <c r="A240" s="2">
        <v>11</v>
      </c>
      <c r="B240" s="137"/>
      <c r="C240" s="6" t="str">
        <f t="shared" si="9"/>
        <v/>
      </c>
      <c r="D240" s="7"/>
      <c r="E240" s="7"/>
      <c r="F240" s="7"/>
      <c r="G240" s="7"/>
      <c r="H240" s="5"/>
      <c r="I240" s="5"/>
    </row>
    <row r="241" spans="1:9" s="2" customFormat="1" x14ac:dyDescent="0.25">
      <c r="A241" s="2">
        <v>12</v>
      </c>
      <c r="B241" s="137"/>
      <c r="C241" s="6" t="str">
        <f t="shared" si="9"/>
        <v/>
      </c>
      <c r="D241" s="7"/>
      <c r="E241" s="7"/>
      <c r="F241" s="7"/>
      <c r="G241" s="7"/>
      <c r="H241" s="5"/>
      <c r="I241" s="5"/>
    </row>
    <row r="242" spans="1:9" s="2" customFormat="1" x14ac:dyDescent="0.25">
      <c r="A242" s="2">
        <v>13</v>
      </c>
      <c r="B242" s="137"/>
      <c r="C242" s="6" t="str">
        <f t="shared" si="9"/>
        <v/>
      </c>
      <c r="D242" s="7"/>
      <c r="E242" s="7"/>
      <c r="F242" s="7"/>
      <c r="G242" s="7"/>
      <c r="H242" s="5"/>
      <c r="I242" s="5"/>
    </row>
    <row r="243" spans="1:9" s="2" customFormat="1" x14ac:dyDescent="0.25">
      <c r="A243" s="2">
        <v>14</v>
      </c>
      <c r="B243" s="137"/>
      <c r="C243" s="6" t="str">
        <f t="shared" si="9"/>
        <v/>
      </c>
      <c r="D243" s="7"/>
      <c r="E243" s="7"/>
      <c r="F243" s="7"/>
      <c r="G243" s="7"/>
      <c r="H243" s="5"/>
      <c r="I243" s="5"/>
    </row>
    <row r="244" spans="1:9" s="2" customFormat="1" x14ac:dyDescent="0.25">
      <c r="A244" s="2">
        <v>15</v>
      </c>
      <c r="B244" s="137"/>
      <c r="C244" s="6" t="str">
        <f t="shared" si="9"/>
        <v/>
      </c>
      <c r="D244" s="7"/>
      <c r="E244" s="7"/>
      <c r="F244" s="7"/>
      <c r="G244" s="7"/>
      <c r="H244" s="5"/>
      <c r="I244" s="5"/>
    </row>
    <row r="245" spans="1:9" s="2" customFormat="1" x14ac:dyDescent="0.25">
      <c r="A245" s="2">
        <v>16</v>
      </c>
      <c r="B245" s="137"/>
      <c r="C245" s="6" t="str">
        <f t="shared" si="9"/>
        <v/>
      </c>
      <c r="D245" s="7"/>
      <c r="E245" s="7"/>
      <c r="F245" s="7"/>
      <c r="G245" s="7"/>
      <c r="H245" s="5"/>
      <c r="I245" s="5"/>
    </row>
    <row r="246" spans="1:9" s="2" customFormat="1" x14ac:dyDescent="0.25">
      <c r="A246" s="2">
        <v>17</v>
      </c>
      <c r="B246" s="137"/>
      <c r="C246" s="6" t="str">
        <f t="shared" si="9"/>
        <v/>
      </c>
      <c r="D246" s="7"/>
      <c r="E246" s="7"/>
      <c r="F246" s="7"/>
      <c r="G246" s="7"/>
      <c r="H246" s="5"/>
      <c r="I246" s="5"/>
    </row>
    <row r="247" spans="1:9" s="2" customFormat="1" x14ac:dyDescent="0.25">
      <c r="A247" s="2">
        <v>18</v>
      </c>
      <c r="B247" s="137"/>
      <c r="C247" s="6" t="str">
        <f t="shared" si="9"/>
        <v/>
      </c>
      <c r="D247" s="7"/>
      <c r="E247" s="7"/>
      <c r="F247" s="7"/>
      <c r="G247" s="7"/>
      <c r="H247" s="5"/>
      <c r="I247" s="5"/>
    </row>
    <row r="248" spans="1:9" s="2" customFormat="1" x14ac:dyDescent="0.25">
      <c r="A248" s="2">
        <v>19</v>
      </c>
      <c r="B248" s="137"/>
      <c r="C248" s="6" t="str">
        <f t="shared" si="9"/>
        <v/>
      </c>
      <c r="D248" s="7"/>
      <c r="E248" s="7"/>
      <c r="F248" s="7"/>
      <c r="G248" s="7"/>
      <c r="H248" s="5"/>
      <c r="I248" s="5"/>
    </row>
    <row r="249" spans="1:9" s="2" customFormat="1" x14ac:dyDescent="0.25">
      <c r="A249" s="2">
        <v>20</v>
      </c>
      <c r="B249" s="137"/>
      <c r="C249" s="6" t="str">
        <f t="shared" si="9"/>
        <v/>
      </c>
      <c r="D249" s="7"/>
      <c r="E249" s="7"/>
      <c r="F249" s="7"/>
      <c r="G249" s="7"/>
      <c r="H249" s="5"/>
      <c r="I249" s="5"/>
    </row>
    <row r="250" spans="1:9" s="2" customFormat="1" ht="16.5" thickBot="1" x14ac:dyDescent="0.3">
      <c r="B250" s="15" t="s">
        <v>45</v>
      </c>
      <c r="C250" s="9">
        <f>COUNT(C230:C249)</f>
        <v>0</v>
      </c>
      <c r="D250" s="10"/>
      <c r="E250" s="10"/>
      <c r="F250" s="11"/>
      <c r="G250" s="5"/>
      <c r="H250" s="5"/>
      <c r="I250" s="5"/>
    </row>
    <row r="251" spans="1:9" s="2" customFormat="1" ht="16.5" thickBot="1" x14ac:dyDescent="0.3">
      <c r="B251" s="8" t="s">
        <v>10</v>
      </c>
      <c r="C251" s="64">
        <f>SUM(C230:C249)</f>
        <v>0</v>
      </c>
      <c r="D251" s="10"/>
      <c r="E251" s="10"/>
      <c r="F251" s="11"/>
      <c r="G251" s="5"/>
      <c r="H251" s="5"/>
      <c r="I251" s="5"/>
    </row>
    <row r="252" spans="1:9" s="5" customFormat="1" ht="15.75" x14ac:dyDescent="0.25">
      <c r="B252" s="8"/>
      <c r="C252" s="13"/>
      <c r="D252" s="10"/>
      <c r="E252" s="10"/>
      <c r="F252" s="11"/>
    </row>
    <row r="253" spans="1:9" s="2" customFormat="1" ht="18.75" x14ac:dyDescent="0.25">
      <c r="B253" s="3" t="s">
        <v>113</v>
      </c>
      <c r="C253" s="4">
        <v>3</v>
      </c>
      <c r="D253" s="3"/>
      <c r="E253" s="3"/>
      <c r="F253" s="3"/>
      <c r="G253" s="3"/>
      <c r="H253" s="3"/>
      <c r="I253" s="3"/>
    </row>
    <row r="254" spans="1:9" s="2" customFormat="1" x14ac:dyDescent="0.25">
      <c r="B254" s="7" t="s">
        <v>52</v>
      </c>
      <c r="C254" s="73" t="s">
        <v>71</v>
      </c>
      <c r="D254" s="7"/>
      <c r="E254" s="7"/>
      <c r="F254" s="7"/>
      <c r="G254" s="7"/>
      <c r="H254" s="5"/>
      <c r="I254" s="5"/>
    </row>
    <row r="255" spans="1:9" s="2" customFormat="1" x14ac:dyDescent="0.25">
      <c r="A255" s="2">
        <v>1</v>
      </c>
      <c r="B255" s="137"/>
      <c r="C255" s="6" t="str">
        <f>IF(B255="","",COUNTA(B255)*$C$253)</f>
        <v/>
      </c>
      <c r="D255" s="7"/>
      <c r="E255" s="7"/>
      <c r="F255" s="7"/>
      <c r="G255" s="7"/>
      <c r="H255" s="5"/>
      <c r="I255" s="5"/>
    </row>
    <row r="256" spans="1:9" s="2" customFormat="1" x14ac:dyDescent="0.25">
      <c r="A256" s="2">
        <v>2</v>
      </c>
      <c r="B256" s="137"/>
      <c r="C256" s="6" t="str">
        <f t="shared" ref="C256:C274" si="10">IF(B256="","",COUNTA(B256)*$C$253)</f>
        <v/>
      </c>
      <c r="D256" s="7"/>
      <c r="E256" s="7"/>
      <c r="F256" s="7"/>
      <c r="G256" s="7"/>
      <c r="H256" s="5"/>
      <c r="I256" s="5"/>
    </row>
    <row r="257" spans="1:9" s="2" customFormat="1" x14ac:dyDescent="0.25">
      <c r="A257" s="2">
        <v>3</v>
      </c>
      <c r="B257" s="137"/>
      <c r="C257" s="6" t="str">
        <f t="shared" si="10"/>
        <v/>
      </c>
      <c r="D257" s="7"/>
      <c r="E257" s="7"/>
      <c r="F257" s="7"/>
      <c r="G257" s="7"/>
      <c r="H257" s="5"/>
      <c r="I257" s="5"/>
    </row>
    <row r="258" spans="1:9" s="2" customFormat="1" x14ac:dyDescent="0.25">
      <c r="A258" s="2">
        <v>4</v>
      </c>
      <c r="B258" s="137"/>
      <c r="C258" s="6" t="str">
        <f t="shared" si="10"/>
        <v/>
      </c>
      <c r="D258" s="7"/>
      <c r="E258" s="7"/>
      <c r="F258" s="7"/>
      <c r="G258" s="7"/>
      <c r="H258" s="5"/>
      <c r="I258" s="5"/>
    </row>
    <row r="259" spans="1:9" s="2" customFormat="1" x14ac:dyDescent="0.25">
      <c r="A259" s="2">
        <v>5</v>
      </c>
      <c r="B259" s="137"/>
      <c r="C259" s="6" t="str">
        <f t="shared" si="10"/>
        <v/>
      </c>
      <c r="D259" s="7"/>
      <c r="E259" s="7"/>
      <c r="F259" s="7"/>
      <c r="G259" s="7"/>
      <c r="H259" s="5"/>
      <c r="I259" s="5"/>
    </row>
    <row r="260" spans="1:9" s="2" customFormat="1" x14ac:dyDescent="0.25">
      <c r="A260" s="2">
        <v>6</v>
      </c>
      <c r="B260" s="137"/>
      <c r="C260" s="6" t="str">
        <f t="shared" si="10"/>
        <v/>
      </c>
      <c r="D260" s="7"/>
      <c r="E260" s="7"/>
      <c r="F260" s="7"/>
      <c r="G260" s="7"/>
      <c r="H260" s="5"/>
      <c r="I260" s="5"/>
    </row>
    <row r="261" spans="1:9" s="2" customFormat="1" x14ac:dyDescent="0.25">
      <c r="A261" s="2">
        <v>7</v>
      </c>
      <c r="B261" s="137"/>
      <c r="C261" s="6" t="str">
        <f t="shared" si="10"/>
        <v/>
      </c>
      <c r="D261" s="7"/>
      <c r="E261" s="7"/>
      <c r="F261" s="7"/>
      <c r="G261" s="7"/>
      <c r="H261" s="5"/>
      <c r="I261" s="5"/>
    </row>
    <row r="262" spans="1:9" s="2" customFormat="1" x14ac:dyDescent="0.25">
      <c r="A262" s="2">
        <v>8</v>
      </c>
      <c r="B262" s="137"/>
      <c r="C262" s="6" t="str">
        <f t="shared" si="10"/>
        <v/>
      </c>
      <c r="D262" s="7"/>
      <c r="E262" s="7"/>
      <c r="F262" s="7"/>
      <c r="G262" s="7"/>
      <c r="H262" s="5"/>
      <c r="I262" s="5"/>
    </row>
    <row r="263" spans="1:9" s="2" customFormat="1" x14ac:dyDescent="0.25">
      <c r="A263" s="2">
        <v>9</v>
      </c>
      <c r="B263" s="137"/>
      <c r="C263" s="6" t="str">
        <f t="shared" si="10"/>
        <v/>
      </c>
      <c r="D263" s="7"/>
      <c r="E263" s="7"/>
      <c r="F263" s="7"/>
      <c r="G263" s="7"/>
      <c r="H263" s="5"/>
      <c r="I263" s="5"/>
    </row>
    <row r="264" spans="1:9" s="2" customFormat="1" x14ac:dyDescent="0.25">
      <c r="A264" s="2">
        <v>10</v>
      </c>
      <c r="B264" s="137"/>
      <c r="C264" s="6" t="str">
        <f t="shared" si="10"/>
        <v/>
      </c>
      <c r="D264" s="7"/>
      <c r="E264" s="7"/>
      <c r="F264" s="7"/>
      <c r="G264" s="7"/>
      <c r="H264" s="5"/>
      <c r="I264" s="5"/>
    </row>
    <row r="265" spans="1:9" s="2" customFormat="1" x14ac:dyDescent="0.25">
      <c r="A265" s="2">
        <v>11</v>
      </c>
      <c r="B265" s="137"/>
      <c r="C265" s="6" t="str">
        <f t="shared" si="10"/>
        <v/>
      </c>
      <c r="D265" s="7"/>
      <c r="E265" s="7"/>
      <c r="F265" s="7"/>
      <c r="G265" s="7"/>
      <c r="H265" s="5"/>
      <c r="I265" s="5"/>
    </row>
    <row r="266" spans="1:9" s="2" customFormat="1" x14ac:dyDescent="0.25">
      <c r="A266" s="2">
        <v>12</v>
      </c>
      <c r="B266" s="137"/>
      <c r="C266" s="6" t="str">
        <f t="shared" si="10"/>
        <v/>
      </c>
      <c r="D266" s="7"/>
      <c r="E266" s="7"/>
      <c r="F266" s="7"/>
      <c r="G266" s="7"/>
      <c r="H266" s="5"/>
      <c r="I266" s="5"/>
    </row>
    <row r="267" spans="1:9" s="2" customFormat="1" x14ac:dyDescent="0.25">
      <c r="A267" s="2">
        <v>13</v>
      </c>
      <c r="B267" s="137"/>
      <c r="C267" s="6" t="str">
        <f t="shared" si="10"/>
        <v/>
      </c>
      <c r="D267" s="7"/>
      <c r="E267" s="7"/>
      <c r="F267" s="7"/>
      <c r="G267" s="7"/>
      <c r="H267" s="5"/>
      <c r="I267" s="5"/>
    </row>
    <row r="268" spans="1:9" s="2" customFormat="1" x14ac:dyDescent="0.25">
      <c r="A268" s="2">
        <v>14</v>
      </c>
      <c r="B268" s="137"/>
      <c r="C268" s="6" t="str">
        <f t="shared" si="10"/>
        <v/>
      </c>
      <c r="D268" s="7"/>
      <c r="E268" s="7"/>
      <c r="F268" s="7"/>
      <c r="G268" s="7"/>
      <c r="H268" s="5"/>
      <c r="I268" s="5"/>
    </row>
    <row r="269" spans="1:9" s="2" customFormat="1" x14ac:dyDescent="0.25">
      <c r="A269" s="2">
        <v>15</v>
      </c>
      <c r="B269" s="137"/>
      <c r="C269" s="6" t="str">
        <f t="shared" si="10"/>
        <v/>
      </c>
      <c r="D269" s="7"/>
      <c r="E269" s="7"/>
      <c r="F269" s="7"/>
      <c r="G269" s="7"/>
      <c r="H269" s="5"/>
      <c r="I269" s="5"/>
    </row>
    <row r="270" spans="1:9" s="2" customFormat="1" x14ac:dyDescent="0.25">
      <c r="A270" s="2">
        <v>16</v>
      </c>
      <c r="B270" s="137"/>
      <c r="C270" s="6" t="str">
        <f t="shared" si="10"/>
        <v/>
      </c>
      <c r="D270" s="7"/>
      <c r="E270" s="7"/>
      <c r="F270" s="7"/>
      <c r="G270" s="7"/>
      <c r="H270" s="5"/>
      <c r="I270" s="5"/>
    </row>
    <row r="271" spans="1:9" s="2" customFormat="1" x14ac:dyDescent="0.25">
      <c r="A271" s="2">
        <v>17</v>
      </c>
      <c r="B271" s="137"/>
      <c r="C271" s="6" t="str">
        <f t="shared" si="10"/>
        <v/>
      </c>
      <c r="D271" s="7"/>
      <c r="E271" s="7"/>
      <c r="F271" s="7"/>
      <c r="G271" s="7"/>
      <c r="H271" s="5"/>
      <c r="I271" s="5"/>
    </row>
    <row r="272" spans="1:9" s="2" customFormat="1" x14ac:dyDescent="0.25">
      <c r="A272" s="2">
        <v>18</v>
      </c>
      <c r="B272" s="137"/>
      <c r="C272" s="6" t="str">
        <f t="shared" si="10"/>
        <v/>
      </c>
      <c r="D272" s="7"/>
      <c r="E272" s="7"/>
      <c r="F272" s="7"/>
      <c r="G272" s="7"/>
      <c r="H272" s="5"/>
      <c r="I272" s="5"/>
    </row>
    <row r="273" spans="1:9" s="2" customFormat="1" x14ac:dyDescent="0.25">
      <c r="A273" s="2">
        <v>19</v>
      </c>
      <c r="B273" s="137"/>
      <c r="C273" s="6" t="str">
        <f t="shared" si="10"/>
        <v/>
      </c>
      <c r="D273" s="7"/>
      <c r="E273" s="7"/>
      <c r="F273" s="7"/>
      <c r="G273" s="7"/>
      <c r="H273" s="5"/>
      <c r="I273" s="5"/>
    </row>
    <row r="274" spans="1:9" s="2" customFormat="1" x14ac:dyDescent="0.25">
      <c r="A274" s="2">
        <v>20</v>
      </c>
      <c r="B274" s="137"/>
      <c r="C274" s="6" t="str">
        <f t="shared" si="10"/>
        <v/>
      </c>
      <c r="D274" s="7"/>
      <c r="E274" s="7"/>
      <c r="F274" s="7"/>
      <c r="G274" s="7"/>
      <c r="H274" s="5"/>
      <c r="I274" s="5"/>
    </row>
    <row r="275" spans="1:9" s="2" customFormat="1" ht="16.5" thickBot="1" x14ac:dyDescent="0.3">
      <c r="B275" s="8" t="s">
        <v>12</v>
      </c>
      <c r="C275" s="9">
        <f>COUNT(C255:C274)</f>
        <v>0</v>
      </c>
      <c r="D275" s="10"/>
      <c r="E275" s="10"/>
      <c r="F275" s="11"/>
      <c r="G275" s="5"/>
      <c r="H275" s="5"/>
      <c r="I275" s="5"/>
    </row>
    <row r="276" spans="1:9" s="2" customFormat="1" ht="16.5" thickBot="1" x14ac:dyDescent="0.3">
      <c r="B276" s="8" t="s">
        <v>10</v>
      </c>
      <c r="C276" s="64">
        <f>SUM(C255:C274)</f>
        <v>0</v>
      </c>
      <c r="D276" s="10"/>
      <c r="E276" s="10"/>
      <c r="F276" s="11"/>
      <c r="G276" s="5"/>
      <c r="H276" s="5"/>
      <c r="I276" s="5"/>
    </row>
    <row r="277" spans="1:9" s="2" customFormat="1" ht="18.75" x14ac:dyDescent="0.25">
      <c r="B277" s="7" t="s">
        <v>49</v>
      </c>
      <c r="C277" s="77">
        <v>2</v>
      </c>
      <c r="D277" s="16"/>
      <c r="E277" s="7"/>
      <c r="F277" s="7"/>
      <c r="G277" s="7"/>
      <c r="H277" s="5"/>
      <c r="I277" s="5"/>
    </row>
    <row r="278" spans="1:9" s="2" customFormat="1" x14ac:dyDescent="0.25">
      <c r="A278" s="2">
        <v>1</v>
      </c>
      <c r="B278" s="137"/>
      <c r="C278" s="6" t="str">
        <f>IF(B278="","",COUNTA(B278)*$C$277)</f>
        <v/>
      </c>
      <c r="D278" s="16"/>
      <c r="E278" s="7"/>
      <c r="F278" s="7"/>
      <c r="G278" s="7"/>
      <c r="H278" s="5"/>
      <c r="I278" s="5"/>
    </row>
    <row r="279" spans="1:9" s="2" customFormat="1" x14ac:dyDescent="0.25">
      <c r="A279" s="2">
        <v>2</v>
      </c>
      <c r="B279" s="137"/>
      <c r="C279" s="6" t="str">
        <f>IF(B279="","",COUNTA(B279)*$C$277)</f>
        <v/>
      </c>
      <c r="D279" s="16"/>
      <c r="E279" s="7"/>
      <c r="F279" s="7"/>
      <c r="G279" s="7"/>
      <c r="H279" s="5"/>
      <c r="I279" s="5"/>
    </row>
    <row r="280" spans="1:9" s="2" customFormat="1" x14ac:dyDescent="0.25">
      <c r="A280" s="2">
        <v>3</v>
      </c>
      <c r="B280" s="137"/>
      <c r="C280" s="6" t="str">
        <f t="shared" ref="C280:C297" si="11">IF(B280="","",COUNTA(B280)*$C$277)</f>
        <v/>
      </c>
      <c r="D280" s="16"/>
      <c r="E280" s="7"/>
      <c r="F280" s="7"/>
      <c r="G280" s="7"/>
      <c r="H280" s="5"/>
      <c r="I280" s="5"/>
    </row>
    <row r="281" spans="1:9" s="2" customFormat="1" x14ac:dyDescent="0.25">
      <c r="A281" s="2">
        <v>4</v>
      </c>
      <c r="B281" s="137"/>
      <c r="C281" s="6" t="str">
        <f t="shared" si="11"/>
        <v/>
      </c>
      <c r="D281" s="16"/>
      <c r="E281" s="7"/>
      <c r="F281" s="7"/>
      <c r="G281" s="7"/>
      <c r="H281" s="5"/>
      <c r="I281" s="5"/>
    </row>
    <row r="282" spans="1:9" s="2" customFormat="1" x14ac:dyDescent="0.25">
      <c r="A282" s="2">
        <v>5</v>
      </c>
      <c r="B282" s="137"/>
      <c r="C282" s="6" t="str">
        <f t="shared" si="11"/>
        <v/>
      </c>
      <c r="D282" s="16"/>
      <c r="E282" s="7"/>
      <c r="F282" s="7"/>
      <c r="G282" s="7"/>
      <c r="H282" s="5"/>
      <c r="I282" s="5"/>
    </row>
    <row r="283" spans="1:9" s="2" customFormat="1" x14ac:dyDescent="0.25">
      <c r="A283" s="2">
        <v>6</v>
      </c>
      <c r="B283" s="137"/>
      <c r="C283" s="6" t="str">
        <f t="shared" si="11"/>
        <v/>
      </c>
      <c r="D283" s="16"/>
      <c r="E283" s="7"/>
      <c r="F283" s="7"/>
      <c r="G283" s="7"/>
      <c r="H283" s="5"/>
      <c r="I283" s="5"/>
    </row>
    <row r="284" spans="1:9" s="2" customFormat="1" x14ac:dyDescent="0.25">
      <c r="A284" s="2">
        <v>7</v>
      </c>
      <c r="B284" s="137"/>
      <c r="C284" s="6" t="str">
        <f t="shared" si="11"/>
        <v/>
      </c>
      <c r="D284" s="16"/>
      <c r="E284" s="7"/>
      <c r="F284" s="7"/>
      <c r="G284" s="7"/>
      <c r="H284" s="5"/>
      <c r="I284" s="5"/>
    </row>
    <row r="285" spans="1:9" s="2" customFormat="1" x14ac:dyDescent="0.25">
      <c r="A285" s="2">
        <v>8</v>
      </c>
      <c r="B285" s="137"/>
      <c r="C285" s="6" t="str">
        <f t="shared" si="11"/>
        <v/>
      </c>
      <c r="D285" s="16"/>
      <c r="E285" s="7"/>
      <c r="F285" s="7"/>
      <c r="G285" s="7"/>
      <c r="H285" s="5"/>
      <c r="I285" s="5"/>
    </row>
    <row r="286" spans="1:9" s="2" customFormat="1" x14ac:dyDescent="0.25">
      <c r="A286" s="2">
        <v>9</v>
      </c>
      <c r="B286" s="137"/>
      <c r="C286" s="6" t="str">
        <f t="shared" si="11"/>
        <v/>
      </c>
      <c r="D286" s="16"/>
      <c r="E286" s="7"/>
      <c r="F286" s="7"/>
      <c r="G286" s="7"/>
      <c r="H286" s="5"/>
      <c r="I286" s="5"/>
    </row>
    <row r="287" spans="1:9" s="2" customFormat="1" x14ac:dyDescent="0.25">
      <c r="A287" s="2">
        <v>10</v>
      </c>
      <c r="B287" s="137"/>
      <c r="C287" s="6" t="str">
        <f t="shared" si="11"/>
        <v/>
      </c>
      <c r="D287" s="16"/>
      <c r="E287" s="7"/>
      <c r="F287" s="7"/>
      <c r="G287" s="7"/>
      <c r="H287" s="5"/>
      <c r="I287" s="5"/>
    </row>
    <row r="288" spans="1:9" s="2" customFormat="1" x14ac:dyDescent="0.25">
      <c r="A288" s="2">
        <v>11</v>
      </c>
      <c r="B288" s="137"/>
      <c r="C288" s="6" t="str">
        <f t="shared" si="11"/>
        <v/>
      </c>
      <c r="D288" s="7"/>
      <c r="E288" s="7"/>
      <c r="F288" s="7"/>
      <c r="G288" s="7"/>
      <c r="H288" s="5"/>
      <c r="I288" s="5"/>
    </row>
    <row r="289" spans="1:9" s="2" customFormat="1" x14ac:dyDescent="0.25">
      <c r="A289" s="2">
        <v>12</v>
      </c>
      <c r="B289" s="137"/>
      <c r="C289" s="6" t="str">
        <f t="shared" si="11"/>
        <v/>
      </c>
      <c r="D289" s="7"/>
      <c r="E289" s="7"/>
      <c r="F289" s="7"/>
      <c r="G289" s="7"/>
      <c r="H289" s="5"/>
      <c r="I289" s="5"/>
    </row>
    <row r="290" spans="1:9" s="2" customFormat="1" x14ac:dyDescent="0.25">
      <c r="A290" s="2">
        <v>13</v>
      </c>
      <c r="B290" s="137"/>
      <c r="C290" s="6" t="str">
        <f t="shared" si="11"/>
        <v/>
      </c>
      <c r="D290" s="7"/>
      <c r="E290" s="7"/>
      <c r="F290" s="7"/>
      <c r="G290" s="7"/>
      <c r="H290" s="5"/>
      <c r="I290" s="5"/>
    </row>
    <row r="291" spans="1:9" s="2" customFormat="1" x14ac:dyDescent="0.25">
      <c r="A291" s="2">
        <v>14</v>
      </c>
      <c r="B291" s="137"/>
      <c r="C291" s="6" t="str">
        <f t="shared" si="11"/>
        <v/>
      </c>
      <c r="D291" s="7"/>
      <c r="E291" s="7"/>
      <c r="F291" s="7"/>
      <c r="G291" s="7"/>
      <c r="H291" s="5"/>
      <c r="I291" s="5"/>
    </row>
    <row r="292" spans="1:9" s="2" customFormat="1" x14ac:dyDescent="0.25">
      <c r="A292" s="2">
        <v>15</v>
      </c>
      <c r="B292" s="137"/>
      <c r="C292" s="6" t="str">
        <f t="shared" si="11"/>
        <v/>
      </c>
      <c r="D292" s="7"/>
      <c r="E292" s="7"/>
      <c r="F292" s="7"/>
      <c r="G292" s="7"/>
      <c r="H292" s="5"/>
      <c r="I292" s="5"/>
    </row>
    <row r="293" spans="1:9" s="2" customFormat="1" x14ac:dyDescent="0.25">
      <c r="A293" s="2">
        <v>16</v>
      </c>
      <c r="B293" s="137"/>
      <c r="C293" s="6" t="str">
        <f t="shared" si="11"/>
        <v/>
      </c>
      <c r="D293" s="7"/>
      <c r="E293" s="7"/>
      <c r="F293" s="7"/>
      <c r="G293" s="7"/>
      <c r="H293" s="5"/>
      <c r="I293" s="5"/>
    </row>
    <row r="294" spans="1:9" s="2" customFormat="1" x14ac:dyDescent="0.25">
      <c r="A294" s="2">
        <v>17</v>
      </c>
      <c r="B294" s="137"/>
      <c r="C294" s="6" t="str">
        <f t="shared" si="11"/>
        <v/>
      </c>
      <c r="D294" s="7"/>
      <c r="E294" s="7"/>
      <c r="F294" s="7"/>
      <c r="G294" s="7"/>
      <c r="H294" s="5"/>
      <c r="I294" s="5"/>
    </row>
    <row r="295" spans="1:9" s="2" customFormat="1" x14ac:dyDescent="0.25">
      <c r="A295" s="2">
        <v>18</v>
      </c>
      <c r="B295" s="137"/>
      <c r="C295" s="6" t="str">
        <f t="shared" si="11"/>
        <v/>
      </c>
      <c r="D295" s="7"/>
      <c r="E295" s="7"/>
      <c r="F295" s="7"/>
      <c r="G295" s="7"/>
      <c r="H295" s="5"/>
      <c r="I295" s="5"/>
    </row>
    <row r="296" spans="1:9" s="2" customFormat="1" x14ac:dyDescent="0.25">
      <c r="A296" s="2">
        <v>19</v>
      </c>
      <c r="B296" s="137"/>
      <c r="C296" s="6" t="str">
        <f t="shared" si="11"/>
        <v/>
      </c>
      <c r="D296" s="7"/>
      <c r="E296" s="7"/>
      <c r="F296" s="7"/>
      <c r="G296" s="7"/>
      <c r="H296" s="5"/>
      <c r="I296" s="5"/>
    </row>
    <row r="297" spans="1:9" s="2" customFormat="1" x14ac:dyDescent="0.25">
      <c r="A297" s="2">
        <v>20</v>
      </c>
      <c r="B297" s="137"/>
      <c r="C297" s="6" t="str">
        <f t="shared" si="11"/>
        <v/>
      </c>
      <c r="D297" s="7"/>
      <c r="E297" s="7"/>
      <c r="F297" s="7"/>
      <c r="G297" s="7"/>
      <c r="H297" s="5"/>
      <c r="I297" s="5"/>
    </row>
    <row r="298" spans="1:9" s="2" customFormat="1" ht="16.5" thickBot="1" x14ac:dyDescent="0.3">
      <c r="B298" s="8" t="s">
        <v>46</v>
      </c>
      <c r="C298" s="9">
        <f>COUNT(C278:C297)</f>
        <v>0</v>
      </c>
      <c r="D298" s="10"/>
      <c r="E298" s="10"/>
      <c r="F298" s="11"/>
      <c r="G298" s="5"/>
      <c r="H298" s="5"/>
      <c r="I298" s="5"/>
    </row>
    <row r="299" spans="1:9" s="2" customFormat="1" ht="16.5" thickBot="1" x14ac:dyDescent="0.3">
      <c r="B299" s="8" t="s">
        <v>10</v>
      </c>
      <c r="C299" s="64">
        <f>SUM(C278:C297)</f>
        <v>0</v>
      </c>
      <c r="D299" s="10"/>
      <c r="E299" s="10"/>
      <c r="F299" s="11"/>
      <c r="G299" s="5"/>
      <c r="H299" s="5"/>
      <c r="I299" s="5"/>
    </row>
    <row r="300" spans="1:9" s="5" customFormat="1" ht="15.75" x14ac:dyDescent="0.25">
      <c r="B300" s="8"/>
      <c r="C300" s="13"/>
      <c r="D300" s="10"/>
      <c r="E300" s="10"/>
      <c r="F300" s="11"/>
    </row>
    <row r="301" spans="1:9" ht="18.75" x14ac:dyDescent="0.25">
      <c r="B301" s="3" t="s">
        <v>114</v>
      </c>
      <c r="C301" s="4">
        <v>2</v>
      </c>
      <c r="D301" s="3"/>
      <c r="E301" s="3"/>
      <c r="F301" s="3"/>
      <c r="G301" s="3"/>
      <c r="H301" s="3"/>
      <c r="I301" s="3"/>
    </row>
    <row r="302" spans="1:9" s="2" customFormat="1" x14ac:dyDescent="0.25">
      <c r="B302" s="7" t="s">
        <v>52</v>
      </c>
      <c r="C302" s="73" t="s">
        <v>71</v>
      </c>
      <c r="D302" s="7"/>
      <c r="E302" s="7"/>
      <c r="F302" s="11"/>
      <c r="G302" s="7"/>
      <c r="H302" s="5"/>
      <c r="I302" s="5"/>
    </row>
    <row r="303" spans="1:9" s="2" customFormat="1" x14ac:dyDescent="0.25">
      <c r="A303" s="2">
        <v>1</v>
      </c>
      <c r="B303" s="137"/>
      <c r="C303" s="6" t="str">
        <f>IF(B303="","",COUNTA(B303)*$C$301)</f>
        <v/>
      </c>
      <c r="D303" s="7"/>
      <c r="E303" s="7"/>
      <c r="F303" s="11"/>
      <c r="G303" s="7"/>
      <c r="H303" s="5"/>
      <c r="I303" s="5"/>
    </row>
    <row r="304" spans="1:9" s="2" customFormat="1" x14ac:dyDescent="0.25">
      <c r="A304" s="2">
        <v>2</v>
      </c>
      <c r="B304" s="137"/>
      <c r="C304" s="6" t="str">
        <f t="shared" ref="C304:C322" si="12">IF(B304="","",COUNTA(B304)*$C$301)</f>
        <v/>
      </c>
      <c r="D304" s="7"/>
      <c r="E304" s="7"/>
      <c r="F304" s="11"/>
      <c r="G304" s="7"/>
      <c r="H304" s="5"/>
      <c r="I304" s="5"/>
    </row>
    <row r="305" spans="1:9" s="2" customFormat="1" x14ac:dyDescent="0.25">
      <c r="A305" s="2">
        <v>3</v>
      </c>
      <c r="B305" s="137"/>
      <c r="C305" s="6" t="str">
        <f t="shared" si="12"/>
        <v/>
      </c>
      <c r="D305" s="7"/>
      <c r="E305" s="7"/>
      <c r="F305" s="11"/>
      <c r="G305" s="7"/>
      <c r="H305" s="5"/>
      <c r="I305" s="5"/>
    </row>
    <row r="306" spans="1:9" s="2" customFormat="1" x14ac:dyDescent="0.25">
      <c r="A306" s="2">
        <v>4</v>
      </c>
      <c r="B306" s="137"/>
      <c r="C306" s="6" t="str">
        <f t="shared" si="12"/>
        <v/>
      </c>
      <c r="D306" s="7"/>
      <c r="E306" s="7"/>
      <c r="F306" s="11"/>
      <c r="G306" s="7"/>
      <c r="H306" s="5"/>
      <c r="I306" s="5"/>
    </row>
    <row r="307" spans="1:9" s="2" customFormat="1" x14ac:dyDescent="0.25">
      <c r="A307" s="2">
        <v>5</v>
      </c>
      <c r="B307" s="137"/>
      <c r="C307" s="6" t="str">
        <f t="shared" si="12"/>
        <v/>
      </c>
      <c r="D307" s="7"/>
      <c r="E307" s="7"/>
      <c r="F307" s="11"/>
      <c r="G307" s="7"/>
      <c r="H307" s="5"/>
      <c r="I307" s="5"/>
    </row>
    <row r="308" spans="1:9" s="2" customFormat="1" x14ac:dyDescent="0.25">
      <c r="A308" s="2">
        <v>6</v>
      </c>
      <c r="B308" s="137"/>
      <c r="C308" s="6" t="str">
        <f t="shared" si="12"/>
        <v/>
      </c>
      <c r="D308" s="7"/>
      <c r="E308" s="7"/>
      <c r="F308" s="11"/>
      <c r="G308" s="7"/>
      <c r="H308" s="5"/>
      <c r="I308" s="5"/>
    </row>
    <row r="309" spans="1:9" s="2" customFormat="1" x14ac:dyDescent="0.25">
      <c r="A309" s="2">
        <v>7</v>
      </c>
      <c r="B309" s="137"/>
      <c r="C309" s="6" t="str">
        <f t="shared" si="12"/>
        <v/>
      </c>
      <c r="D309" s="7"/>
      <c r="E309" s="7"/>
      <c r="F309" s="11"/>
      <c r="G309" s="7"/>
      <c r="H309" s="5"/>
      <c r="I309" s="5"/>
    </row>
    <row r="310" spans="1:9" s="2" customFormat="1" x14ac:dyDescent="0.25">
      <c r="A310" s="2">
        <v>8</v>
      </c>
      <c r="B310" s="137"/>
      <c r="C310" s="6" t="str">
        <f t="shared" si="12"/>
        <v/>
      </c>
      <c r="D310" s="7"/>
      <c r="E310" s="7"/>
      <c r="F310" s="11"/>
      <c r="G310" s="7"/>
      <c r="H310" s="5"/>
      <c r="I310" s="5"/>
    </row>
    <row r="311" spans="1:9" s="2" customFormat="1" x14ac:dyDescent="0.25">
      <c r="A311" s="2">
        <v>9</v>
      </c>
      <c r="B311" s="137"/>
      <c r="C311" s="6" t="str">
        <f t="shared" si="12"/>
        <v/>
      </c>
      <c r="D311" s="7"/>
      <c r="E311" s="7"/>
      <c r="F311" s="11"/>
      <c r="G311" s="7"/>
      <c r="H311" s="5"/>
      <c r="I311" s="5"/>
    </row>
    <row r="312" spans="1:9" s="2" customFormat="1" x14ac:dyDescent="0.25">
      <c r="A312" s="2">
        <v>10</v>
      </c>
      <c r="B312" s="137"/>
      <c r="C312" s="6" t="str">
        <f t="shared" si="12"/>
        <v/>
      </c>
      <c r="D312" s="7"/>
      <c r="E312" s="7"/>
      <c r="F312" s="11"/>
      <c r="G312" s="7"/>
      <c r="H312" s="5"/>
      <c r="I312" s="5"/>
    </row>
    <row r="313" spans="1:9" s="2" customFormat="1" x14ac:dyDescent="0.25">
      <c r="A313" s="2">
        <v>11</v>
      </c>
      <c r="B313" s="137"/>
      <c r="C313" s="6" t="str">
        <f t="shared" si="12"/>
        <v/>
      </c>
      <c r="D313" s="7"/>
      <c r="E313" s="7"/>
      <c r="F313" s="11"/>
      <c r="G313" s="7"/>
      <c r="H313" s="5"/>
      <c r="I313" s="5"/>
    </row>
    <row r="314" spans="1:9" s="2" customFormat="1" x14ac:dyDescent="0.25">
      <c r="A314" s="2">
        <v>12</v>
      </c>
      <c r="B314" s="137"/>
      <c r="C314" s="6" t="str">
        <f t="shared" si="12"/>
        <v/>
      </c>
      <c r="D314" s="7"/>
      <c r="E314" s="7"/>
      <c r="F314" s="11"/>
      <c r="G314" s="7"/>
      <c r="H314" s="5"/>
      <c r="I314" s="5"/>
    </row>
    <row r="315" spans="1:9" s="2" customFormat="1" x14ac:dyDescent="0.25">
      <c r="A315" s="2">
        <v>13</v>
      </c>
      <c r="B315" s="137"/>
      <c r="C315" s="6" t="str">
        <f t="shared" si="12"/>
        <v/>
      </c>
      <c r="D315" s="7"/>
      <c r="E315" s="7"/>
      <c r="F315" s="11"/>
      <c r="G315" s="7"/>
      <c r="H315" s="5"/>
      <c r="I315" s="5"/>
    </row>
    <row r="316" spans="1:9" s="2" customFormat="1" x14ac:dyDescent="0.25">
      <c r="A316" s="2">
        <v>14</v>
      </c>
      <c r="B316" s="137"/>
      <c r="C316" s="6" t="str">
        <f t="shared" si="12"/>
        <v/>
      </c>
      <c r="D316" s="7"/>
      <c r="E316" s="7"/>
      <c r="F316" s="11"/>
      <c r="G316" s="7"/>
      <c r="H316" s="5"/>
      <c r="I316" s="5"/>
    </row>
    <row r="317" spans="1:9" s="2" customFormat="1" x14ac:dyDescent="0.25">
      <c r="A317" s="2">
        <v>15</v>
      </c>
      <c r="B317" s="137"/>
      <c r="C317" s="6" t="str">
        <f t="shared" si="12"/>
        <v/>
      </c>
      <c r="D317" s="7"/>
      <c r="E317" s="7"/>
      <c r="F317" s="11"/>
      <c r="G317" s="7"/>
      <c r="H317" s="5"/>
      <c r="I317" s="5"/>
    </row>
    <row r="318" spans="1:9" s="2" customFormat="1" x14ac:dyDescent="0.25">
      <c r="A318" s="2">
        <v>16</v>
      </c>
      <c r="B318" s="137"/>
      <c r="C318" s="6" t="str">
        <f t="shared" si="12"/>
        <v/>
      </c>
      <c r="D318" s="7"/>
      <c r="E318" s="7"/>
      <c r="F318" s="11"/>
      <c r="G318" s="7"/>
      <c r="H318" s="5"/>
      <c r="I318" s="5"/>
    </row>
    <row r="319" spans="1:9" s="2" customFormat="1" x14ac:dyDescent="0.25">
      <c r="A319" s="2">
        <v>17</v>
      </c>
      <c r="B319" s="137"/>
      <c r="C319" s="6" t="str">
        <f t="shared" si="12"/>
        <v/>
      </c>
      <c r="D319" s="7"/>
      <c r="E319" s="7"/>
      <c r="F319" s="11"/>
      <c r="G319" s="7"/>
      <c r="H319" s="5"/>
      <c r="I319" s="5"/>
    </row>
    <row r="320" spans="1:9" s="2" customFormat="1" x14ac:dyDescent="0.25">
      <c r="A320" s="2">
        <v>18</v>
      </c>
      <c r="B320" s="137"/>
      <c r="C320" s="6" t="str">
        <f t="shared" si="12"/>
        <v/>
      </c>
      <c r="D320" s="7"/>
      <c r="E320" s="7"/>
      <c r="F320" s="11"/>
      <c r="G320" s="7"/>
      <c r="H320" s="5"/>
      <c r="I320" s="5"/>
    </row>
    <row r="321" spans="1:9" s="2" customFormat="1" x14ac:dyDescent="0.25">
      <c r="A321" s="2">
        <v>19</v>
      </c>
      <c r="B321" s="137"/>
      <c r="C321" s="6" t="str">
        <f t="shared" si="12"/>
        <v/>
      </c>
      <c r="D321" s="7"/>
      <c r="E321" s="7"/>
      <c r="F321" s="11"/>
      <c r="G321" s="7"/>
      <c r="H321" s="5"/>
      <c r="I321" s="5"/>
    </row>
    <row r="322" spans="1:9" s="2" customFormat="1" x14ac:dyDescent="0.25">
      <c r="A322" s="2">
        <v>20</v>
      </c>
      <c r="B322" s="137"/>
      <c r="C322" s="6" t="str">
        <f t="shared" si="12"/>
        <v/>
      </c>
      <c r="D322" s="7"/>
      <c r="E322" s="7"/>
      <c r="F322" s="11"/>
      <c r="G322" s="7"/>
      <c r="H322" s="5"/>
      <c r="I322" s="5"/>
    </row>
    <row r="323" spans="1:9" ht="16.5" thickBot="1" x14ac:dyDescent="0.3">
      <c r="B323" s="8" t="s">
        <v>47</v>
      </c>
      <c r="C323" s="9">
        <f>COUNT(C303:C322)</f>
        <v>0</v>
      </c>
      <c r="D323" s="10"/>
      <c r="E323" s="10"/>
      <c r="F323" s="11"/>
    </row>
    <row r="324" spans="1:9" ht="16.5" thickBot="1" x14ac:dyDescent="0.3">
      <c r="B324" s="8" t="s">
        <v>10</v>
      </c>
      <c r="C324" s="64">
        <f>SUM(C303:C322)</f>
        <v>0</v>
      </c>
      <c r="D324" s="10"/>
      <c r="E324" s="10"/>
      <c r="F324" s="11"/>
    </row>
    <row r="325" spans="1:9" s="2" customFormat="1" ht="18.75" x14ac:dyDescent="0.25">
      <c r="B325" s="7" t="s">
        <v>49</v>
      </c>
      <c r="C325" s="77">
        <v>1</v>
      </c>
      <c r="D325" s="7"/>
      <c r="E325" s="7"/>
      <c r="F325" s="7"/>
      <c r="G325" s="7"/>
      <c r="H325" s="5"/>
      <c r="I325" s="5"/>
    </row>
    <row r="326" spans="1:9" s="2" customFormat="1" x14ac:dyDescent="0.25">
      <c r="A326" s="2">
        <v>1</v>
      </c>
      <c r="B326" s="137"/>
      <c r="C326" s="6" t="str">
        <f>IF(B326="","",COUNTA(B326)*$C$325)</f>
        <v/>
      </c>
      <c r="D326" s="7"/>
      <c r="E326" s="7"/>
      <c r="F326" s="7"/>
      <c r="G326" s="7"/>
      <c r="H326" s="5"/>
      <c r="I326" s="5"/>
    </row>
    <row r="327" spans="1:9" s="2" customFormat="1" x14ac:dyDescent="0.25">
      <c r="A327" s="2">
        <v>2</v>
      </c>
      <c r="B327" s="137"/>
      <c r="C327" s="6" t="str">
        <f t="shared" ref="C327:C345" si="13">IF(B327="","",COUNTA(B327)*$C$325)</f>
        <v/>
      </c>
      <c r="D327" s="7"/>
      <c r="E327" s="7"/>
      <c r="F327" s="7"/>
      <c r="G327" s="7"/>
      <c r="H327" s="5"/>
      <c r="I327" s="5"/>
    </row>
    <row r="328" spans="1:9" s="2" customFormat="1" x14ac:dyDescent="0.25">
      <c r="A328" s="2">
        <v>3</v>
      </c>
      <c r="B328" s="137"/>
      <c r="C328" s="6" t="str">
        <f t="shared" si="13"/>
        <v/>
      </c>
      <c r="D328" s="7"/>
      <c r="E328" s="7"/>
      <c r="F328" s="7"/>
      <c r="G328" s="7"/>
      <c r="H328" s="5"/>
      <c r="I328" s="5"/>
    </row>
    <row r="329" spans="1:9" s="2" customFormat="1" x14ac:dyDescent="0.25">
      <c r="A329" s="2">
        <v>4</v>
      </c>
      <c r="B329" s="137"/>
      <c r="C329" s="6" t="str">
        <f t="shared" si="13"/>
        <v/>
      </c>
      <c r="D329" s="7"/>
      <c r="E329" s="7"/>
      <c r="F329" s="7"/>
      <c r="G329" s="7"/>
      <c r="H329" s="5"/>
      <c r="I329" s="5"/>
    </row>
    <row r="330" spans="1:9" s="2" customFormat="1" x14ac:dyDescent="0.25">
      <c r="A330" s="2">
        <v>5</v>
      </c>
      <c r="B330" s="137"/>
      <c r="C330" s="6" t="str">
        <f t="shared" si="13"/>
        <v/>
      </c>
      <c r="D330" s="7"/>
      <c r="E330" s="7"/>
      <c r="F330" s="7"/>
      <c r="G330" s="7"/>
      <c r="H330" s="5"/>
      <c r="I330" s="5"/>
    </row>
    <row r="331" spans="1:9" s="2" customFormat="1" x14ac:dyDescent="0.25">
      <c r="A331" s="2">
        <v>6</v>
      </c>
      <c r="B331" s="137"/>
      <c r="C331" s="6" t="str">
        <f t="shared" si="13"/>
        <v/>
      </c>
      <c r="D331" s="7"/>
      <c r="E331" s="7"/>
      <c r="F331" s="7"/>
      <c r="G331" s="7"/>
      <c r="H331" s="5"/>
      <c r="I331" s="5"/>
    </row>
    <row r="332" spans="1:9" s="2" customFormat="1" x14ac:dyDescent="0.25">
      <c r="A332" s="2">
        <v>7</v>
      </c>
      <c r="B332" s="137"/>
      <c r="C332" s="6" t="str">
        <f t="shared" si="13"/>
        <v/>
      </c>
      <c r="D332" s="7"/>
      <c r="E332" s="7"/>
      <c r="F332" s="7"/>
      <c r="G332" s="7"/>
      <c r="H332" s="5"/>
      <c r="I332" s="5"/>
    </row>
    <row r="333" spans="1:9" s="2" customFormat="1" x14ac:dyDescent="0.25">
      <c r="A333" s="2">
        <v>8</v>
      </c>
      <c r="B333" s="137"/>
      <c r="C333" s="6" t="str">
        <f t="shared" si="13"/>
        <v/>
      </c>
      <c r="D333" s="7"/>
      <c r="E333" s="7"/>
      <c r="F333" s="7"/>
      <c r="G333" s="7"/>
      <c r="H333" s="5"/>
      <c r="I333" s="5"/>
    </row>
    <row r="334" spans="1:9" s="2" customFormat="1" x14ac:dyDescent="0.25">
      <c r="A334" s="2">
        <v>9</v>
      </c>
      <c r="B334" s="137"/>
      <c r="C334" s="6" t="str">
        <f t="shared" si="13"/>
        <v/>
      </c>
      <c r="D334" s="7"/>
      <c r="E334" s="7"/>
      <c r="F334" s="7"/>
      <c r="G334" s="7"/>
      <c r="H334" s="5"/>
      <c r="I334" s="5"/>
    </row>
    <row r="335" spans="1:9" s="2" customFormat="1" x14ac:dyDescent="0.25">
      <c r="A335" s="2">
        <v>10</v>
      </c>
      <c r="B335" s="137"/>
      <c r="C335" s="6" t="str">
        <f t="shared" si="13"/>
        <v/>
      </c>
      <c r="D335" s="7"/>
      <c r="E335" s="7"/>
      <c r="F335" s="7"/>
      <c r="G335" s="7"/>
      <c r="H335" s="5"/>
      <c r="I335" s="5"/>
    </row>
    <row r="336" spans="1:9" s="2" customFormat="1" x14ac:dyDescent="0.25">
      <c r="A336" s="2">
        <v>11</v>
      </c>
      <c r="B336" s="137"/>
      <c r="C336" s="6" t="str">
        <f t="shared" si="13"/>
        <v/>
      </c>
      <c r="D336" s="7"/>
      <c r="E336" s="7"/>
      <c r="F336" s="7"/>
      <c r="G336" s="7"/>
      <c r="H336" s="5"/>
      <c r="I336" s="5"/>
    </row>
    <row r="337" spans="1:12" s="2" customFormat="1" x14ac:dyDescent="0.25">
      <c r="A337" s="2">
        <v>12</v>
      </c>
      <c r="B337" s="137"/>
      <c r="C337" s="6" t="str">
        <f t="shared" si="13"/>
        <v/>
      </c>
      <c r="D337" s="7"/>
      <c r="E337" s="7"/>
      <c r="F337" s="7"/>
      <c r="G337" s="7"/>
      <c r="H337" s="5"/>
      <c r="I337" s="5"/>
    </row>
    <row r="338" spans="1:12" s="2" customFormat="1" x14ac:dyDescent="0.25">
      <c r="A338" s="2">
        <v>13</v>
      </c>
      <c r="B338" s="137"/>
      <c r="C338" s="6" t="str">
        <f t="shared" si="13"/>
        <v/>
      </c>
      <c r="D338" s="7"/>
      <c r="E338" s="7"/>
      <c r="F338" s="7"/>
      <c r="G338" s="7"/>
      <c r="H338" s="5"/>
      <c r="I338" s="5"/>
    </row>
    <row r="339" spans="1:12" s="2" customFormat="1" x14ac:dyDescent="0.25">
      <c r="A339" s="2">
        <v>14</v>
      </c>
      <c r="B339" s="137"/>
      <c r="C339" s="6" t="str">
        <f t="shared" si="13"/>
        <v/>
      </c>
      <c r="D339" s="7"/>
      <c r="E339" s="7"/>
      <c r="F339" s="7"/>
      <c r="G339" s="7"/>
      <c r="H339" s="5"/>
      <c r="I339" s="5"/>
    </row>
    <row r="340" spans="1:12" s="2" customFormat="1" x14ac:dyDescent="0.25">
      <c r="A340" s="2">
        <v>15</v>
      </c>
      <c r="B340" s="137"/>
      <c r="C340" s="6" t="str">
        <f t="shared" si="13"/>
        <v/>
      </c>
      <c r="D340" s="7"/>
      <c r="E340" s="7"/>
      <c r="F340" s="7"/>
      <c r="G340" s="7"/>
      <c r="H340" s="5"/>
      <c r="I340" s="5"/>
    </row>
    <row r="341" spans="1:12" s="2" customFormat="1" x14ac:dyDescent="0.25">
      <c r="A341" s="2">
        <v>16</v>
      </c>
      <c r="B341" s="137"/>
      <c r="C341" s="6" t="str">
        <f t="shared" si="13"/>
        <v/>
      </c>
      <c r="D341" s="7"/>
      <c r="E341" s="7"/>
      <c r="F341" s="7"/>
      <c r="G341" s="7"/>
      <c r="H341" s="5"/>
      <c r="I341" s="5"/>
    </row>
    <row r="342" spans="1:12" s="2" customFormat="1" x14ac:dyDescent="0.25">
      <c r="A342" s="2">
        <v>17</v>
      </c>
      <c r="B342" s="137"/>
      <c r="C342" s="6" t="str">
        <f t="shared" si="13"/>
        <v/>
      </c>
      <c r="D342" s="7"/>
      <c r="E342" s="7"/>
      <c r="F342" s="7"/>
      <c r="G342" s="7"/>
      <c r="H342" s="5"/>
      <c r="I342" s="5"/>
    </row>
    <row r="343" spans="1:12" s="2" customFormat="1" x14ac:dyDescent="0.25">
      <c r="A343" s="2">
        <v>18</v>
      </c>
      <c r="B343" s="137"/>
      <c r="C343" s="6" t="str">
        <f t="shared" si="13"/>
        <v/>
      </c>
      <c r="D343" s="7"/>
      <c r="E343" s="7"/>
      <c r="F343" s="7"/>
      <c r="G343" s="7"/>
      <c r="H343" s="5"/>
      <c r="I343" s="5"/>
    </row>
    <row r="344" spans="1:12" s="2" customFormat="1" x14ac:dyDescent="0.25">
      <c r="A344" s="2">
        <v>19</v>
      </c>
      <c r="B344" s="137"/>
      <c r="C344" s="6" t="str">
        <f t="shared" si="13"/>
        <v/>
      </c>
      <c r="D344" s="7"/>
      <c r="E344" s="7"/>
      <c r="F344" s="7"/>
      <c r="G344" s="7"/>
      <c r="H344" s="5"/>
      <c r="I344" s="5"/>
    </row>
    <row r="345" spans="1:12" s="2" customFormat="1" x14ac:dyDescent="0.25">
      <c r="A345" s="2">
        <v>20</v>
      </c>
      <c r="B345" s="137"/>
      <c r="C345" s="6" t="str">
        <f t="shared" si="13"/>
        <v/>
      </c>
      <c r="D345" s="7"/>
      <c r="E345" s="7"/>
      <c r="F345" s="7"/>
      <c r="G345" s="7"/>
      <c r="H345" s="5"/>
      <c r="I345" s="5"/>
    </row>
    <row r="346" spans="1:12" s="2" customFormat="1" ht="16.5" thickBot="1" x14ac:dyDescent="0.3">
      <c r="B346" s="8" t="s">
        <v>46</v>
      </c>
      <c r="C346" s="9">
        <f>COUNT(C326:C345)</f>
        <v>0</v>
      </c>
      <c r="D346" s="10"/>
      <c r="E346" s="10"/>
      <c r="F346" s="11"/>
      <c r="G346" s="5"/>
      <c r="H346" s="5"/>
      <c r="I346" s="5"/>
    </row>
    <row r="347" spans="1:12" s="2" customFormat="1" ht="16.5" thickBot="1" x14ac:dyDescent="0.3">
      <c r="B347" s="8" t="s">
        <v>10</v>
      </c>
      <c r="C347" s="64">
        <f>SUM(C326:C345)</f>
        <v>0</v>
      </c>
      <c r="D347" s="10"/>
      <c r="E347" s="10"/>
      <c r="F347" s="11"/>
      <c r="G347" s="5"/>
      <c r="H347" s="5"/>
      <c r="I347" s="5"/>
    </row>
    <row r="348" spans="1:12" s="5" customFormat="1" ht="15.75" x14ac:dyDescent="0.25">
      <c r="B348" s="8"/>
      <c r="C348" s="13"/>
      <c r="D348" s="10"/>
      <c r="E348" s="10"/>
      <c r="F348" s="11"/>
    </row>
    <row r="349" spans="1:12" ht="18.75" x14ac:dyDescent="0.25">
      <c r="B349" s="3" t="s">
        <v>115</v>
      </c>
      <c r="C349" s="4">
        <v>1</v>
      </c>
      <c r="D349" s="3"/>
      <c r="E349" s="3"/>
      <c r="F349" s="3"/>
      <c r="G349" s="3"/>
      <c r="H349" s="3"/>
      <c r="I349" s="3"/>
      <c r="J349" s="3"/>
      <c r="K349" s="3"/>
      <c r="L349" s="3"/>
    </row>
    <row r="350" spans="1:12" x14ac:dyDescent="0.25">
      <c r="B350" s="7" t="s">
        <v>58</v>
      </c>
      <c r="C350" s="73" t="s">
        <v>71</v>
      </c>
      <c r="D350" s="7"/>
      <c r="E350" s="7"/>
      <c r="F350" s="7"/>
      <c r="G350" s="7"/>
      <c r="H350" s="5"/>
      <c r="I350" s="5"/>
    </row>
    <row r="351" spans="1:12" x14ac:dyDescent="0.25">
      <c r="A351" s="2">
        <v>1</v>
      </c>
      <c r="B351" s="137"/>
      <c r="C351" s="6" t="str">
        <f>IF(B351="","",COUNTA(B351)*$C$349)</f>
        <v/>
      </c>
      <c r="D351" s="7"/>
      <c r="E351" s="7"/>
      <c r="F351" s="7"/>
      <c r="G351" s="7"/>
      <c r="H351" s="5"/>
      <c r="I351" s="5"/>
    </row>
    <row r="352" spans="1:12" x14ac:dyDescent="0.25">
      <c r="A352" s="2">
        <v>2</v>
      </c>
      <c r="B352" s="137"/>
      <c r="C352" s="6" t="str">
        <f t="shared" ref="C352:C370" si="14">IF(B352="","",COUNTA(B352)*$C$349)</f>
        <v/>
      </c>
      <c r="D352" s="7"/>
      <c r="E352" s="7"/>
      <c r="F352" s="7"/>
      <c r="G352" s="7"/>
      <c r="H352" s="5"/>
      <c r="I352" s="5"/>
    </row>
    <row r="353" spans="1:9" x14ac:dyDescent="0.25">
      <c r="A353" s="2">
        <v>3</v>
      </c>
      <c r="B353" s="137"/>
      <c r="C353" s="6" t="str">
        <f t="shared" si="14"/>
        <v/>
      </c>
      <c r="D353" s="7"/>
      <c r="E353" s="7"/>
      <c r="F353" s="7"/>
      <c r="G353" s="7"/>
      <c r="H353" s="5"/>
      <c r="I353" s="5"/>
    </row>
    <row r="354" spans="1:9" x14ac:dyDescent="0.25">
      <c r="A354" s="2">
        <v>4</v>
      </c>
      <c r="B354" s="137"/>
      <c r="C354" s="6" t="str">
        <f t="shared" si="14"/>
        <v/>
      </c>
      <c r="D354" s="7"/>
      <c r="E354" s="7"/>
      <c r="F354" s="7"/>
      <c r="G354" s="7"/>
      <c r="H354" s="5"/>
      <c r="I354" s="5"/>
    </row>
    <row r="355" spans="1:9" x14ac:dyDescent="0.25">
      <c r="A355" s="2">
        <v>5</v>
      </c>
      <c r="B355" s="137"/>
      <c r="C355" s="6" t="str">
        <f t="shared" si="14"/>
        <v/>
      </c>
      <c r="D355" s="7"/>
      <c r="E355" s="7"/>
      <c r="F355" s="7"/>
      <c r="G355" s="7"/>
      <c r="H355" s="5"/>
      <c r="I355" s="5"/>
    </row>
    <row r="356" spans="1:9" x14ac:dyDescent="0.25">
      <c r="A356" s="2">
        <v>6</v>
      </c>
      <c r="B356" s="137"/>
      <c r="C356" s="6" t="str">
        <f t="shared" si="14"/>
        <v/>
      </c>
      <c r="D356" s="7"/>
      <c r="E356" s="7"/>
      <c r="F356" s="7"/>
      <c r="G356" s="7"/>
      <c r="H356" s="5"/>
      <c r="I356" s="5"/>
    </row>
    <row r="357" spans="1:9" x14ac:dyDescent="0.25">
      <c r="A357" s="2">
        <v>7</v>
      </c>
      <c r="B357" s="137"/>
      <c r="C357" s="6" t="str">
        <f t="shared" si="14"/>
        <v/>
      </c>
      <c r="D357" s="7"/>
      <c r="E357" s="7"/>
      <c r="F357" s="7"/>
      <c r="G357" s="7"/>
      <c r="H357" s="5"/>
      <c r="I357" s="5"/>
    </row>
    <row r="358" spans="1:9" x14ac:dyDescent="0.25">
      <c r="A358" s="2">
        <v>8</v>
      </c>
      <c r="B358" s="137"/>
      <c r="C358" s="6" t="str">
        <f t="shared" si="14"/>
        <v/>
      </c>
      <c r="D358" s="7"/>
      <c r="E358" s="7"/>
      <c r="F358" s="7"/>
      <c r="G358" s="7"/>
      <c r="H358" s="5"/>
      <c r="I358" s="5"/>
    </row>
    <row r="359" spans="1:9" x14ac:dyDescent="0.25">
      <c r="A359" s="2">
        <v>9</v>
      </c>
      <c r="B359" s="137"/>
      <c r="C359" s="6" t="str">
        <f t="shared" si="14"/>
        <v/>
      </c>
      <c r="D359" s="7"/>
      <c r="E359" s="7"/>
      <c r="F359" s="7"/>
      <c r="G359" s="7"/>
      <c r="H359" s="5"/>
      <c r="I359" s="5"/>
    </row>
    <row r="360" spans="1:9" x14ac:dyDescent="0.25">
      <c r="A360" s="2">
        <v>10</v>
      </c>
      <c r="B360" s="137"/>
      <c r="C360" s="6" t="str">
        <f t="shared" si="14"/>
        <v/>
      </c>
      <c r="D360" s="7"/>
      <c r="E360" s="7"/>
      <c r="F360" s="7"/>
      <c r="G360" s="7"/>
      <c r="H360" s="5"/>
      <c r="I360" s="5"/>
    </row>
    <row r="361" spans="1:9" x14ac:dyDescent="0.25">
      <c r="A361" s="2">
        <v>11</v>
      </c>
      <c r="B361" s="137"/>
      <c r="C361" s="6" t="str">
        <f t="shared" si="14"/>
        <v/>
      </c>
      <c r="D361" s="7"/>
      <c r="E361" s="7"/>
      <c r="F361" s="7"/>
      <c r="G361" s="7"/>
      <c r="H361" s="5"/>
      <c r="I361" s="5"/>
    </row>
    <row r="362" spans="1:9" x14ac:dyDescent="0.25">
      <c r="A362" s="2">
        <v>12</v>
      </c>
      <c r="B362" s="137"/>
      <c r="C362" s="6" t="str">
        <f t="shared" si="14"/>
        <v/>
      </c>
      <c r="D362" s="7"/>
      <c r="E362" s="7"/>
      <c r="F362" s="7"/>
      <c r="G362" s="7"/>
      <c r="H362" s="5"/>
      <c r="I362" s="5"/>
    </row>
    <row r="363" spans="1:9" x14ac:dyDescent="0.25">
      <c r="A363" s="2">
        <v>13</v>
      </c>
      <c r="B363" s="137"/>
      <c r="C363" s="6" t="str">
        <f t="shared" si="14"/>
        <v/>
      </c>
      <c r="D363" s="7"/>
      <c r="E363" s="7"/>
      <c r="F363" s="7"/>
      <c r="G363" s="7"/>
      <c r="H363" s="5"/>
      <c r="I363" s="5"/>
    </row>
    <row r="364" spans="1:9" x14ac:dyDescent="0.25">
      <c r="A364" s="2">
        <v>14</v>
      </c>
      <c r="B364" s="137"/>
      <c r="C364" s="6" t="str">
        <f t="shared" si="14"/>
        <v/>
      </c>
      <c r="D364" s="7"/>
      <c r="E364" s="7"/>
      <c r="F364" s="7"/>
      <c r="G364" s="7"/>
      <c r="H364" s="5"/>
      <c r="I364" s="5"/>
    </row>
    <row r="365" spans="1:9" x14ac:dyDescent="0.25">
      <c r="A365" s="2">
        <v>15</v>
      </c>
      <c r="B365" s="137"/>
      <c r="C365" s="6" t="str">
        <f t="shared" si="14"/>
        <v/>
      </c>
      <c r="D365" s="7"/>
      <c r="E365" s="7"/>
      <c r="F365" s="7"/>
      <c r="G365" s="7"/>
      <c r="H365" s="5"/>
      <c r="I365" s="5"/>
    </row>
    <row r="366" spans="1:9" x14ac:dyDescent="0.25">
      <c r="A366" s="2">
        <v>16</v>
      </c>
      <c r="B366" s="137"/>
      <c r="C366" s="6" t="str">
        <f t="shared" si="14"/>
        <v/>
      </c>
      <c r="D366" s="7"/>
      <c r="E366" s="7"/>
      <c r="F366" s="7"/>
      <c r="G366" s="7"/>
      <c r="H366" s="5"/>
      <c r="I366" s="5"/>
    </row>
    <row r="367" spans="1:9" x14ac:dyDescent="0.25">
      <c r="A367" s="2">
        <v>17</v>
      </c>
      <c r="B367" s="137"/>
      <c r="C367" s="6" t="str">
        <f t="shared" si="14"/>
        <v/>
      </c>
      <c r="D367" s="7"/>
      <c r="E367" s="7"/>
      <c r="F367" s="7"/>
      <c r="G367" s="7"/>
      <c r="H367" s="5"/>
      <c r="I367" s="5"/>
    </row>
    <row r="368" spans="1:9" x14ac:dyDescent="0.25">
      <c r="A368" s="2">
        <v>18</v>
      </c>
      <c r="B368" s="137"/>
      <c r="C368" s="6" t="str">
        <f t="shared" si="14"/>
        <v/>
      </c>
      <c r="D368" s="7"/>
      <c r="E368" s="7"/>
      <c r="F368" s="7"/>
      <c r="G368" s="7"/>
      <c r="H368" s="5"/>
      <c r="I368" s="5"/>
    </row>
    <row r="369" spans="1:9" x14ac:dyDescent="0.25">
      <c r="A369" s="2">
        <v>19</v>
      </c>
      <c r="B369" s="137"/>
      <c r="C369" s="6" t="str">
        <f t="shared" si="14"/>
        <v/>
      </c>
      <c r="D369" s="7"/>
      <c r="E369" s="7"/>
      <c r="F369" s="7"/>
      <c r="G369" s="7"/>
      <c r="H369" s="5"/>
      <c r="I369" s="5"/>
    </row>
    <row r="370" spans="1:9" x14ac:dyDescent="0.25">
      <c r="A370" s="2">
        <v>20</v>
      </c>
      <c r="B370" s="137"/>
      <c r="C370" s="6" t="str">
        <f t="shared" si="14"/>
        <v/>
      </c>
      <c r="D370" s="7"/>
      <c r="E370" s="7"/>
      <c r="F370" s="7"/>
      <c r="G370" s="7"/>
      <c r="H370" s="5"/>
      <c r="I370" s="5"/>
    </row>
    <row r="371" spans="1:9" ht="16.5" thickBot="1" x14ac:dyDescent="0.3">
      <c r="B371" s="8" t="s">
        <v>44</v>
      </c>
      <c r="C371" s="9">
        <f>COUNT(C351:C370)</f>
        <v>0</v>
      </c>
      <c r="D371" s="10"/>
      <c r="E371" s="10"/>
      <c r="F371" s="11"/>
      <c r="G371" s="5"/>
      <c r="H371" s="5"/>
      <c r="I371" s="5"/>
    </row>
    <row r="372" spans="1:9" ht="16.5" thickBot="1" x14ac:dyDescent="0.3">
      <c r="B372" s="8" t="s">
        <v>10</v>
      </c>
      <c r="C372" s="64">
        <f>SUM(C351:C370)</f>
        <v>0</v>
      </c>
      <c r="D372" s="10"/>
      <c r="E372" s="10"/>
      <c r="F372" s="11"/>
      <c r="G372" s="5"/>
      <c r="H372" s="5"/>
      <c r="I372" s="5"/>
    </row>
    <row r="373" spans="1:9" s="17" customFormat="1" ht="15.75" x14ac:dyDescent="0.25">
      <c r="B373" s="8"/>
      <c r="C373" s="13"/>
      <c r="D373" s="10"/>
      <c r="E373" s="10"/>
      <c r="F373" s="11"/>
      <c r="G373" s="5"/>
      <c r="H373" s="5"/>
      <c r="I373" s="5"/>
    </row>
    <row r="374" spans="1:9" ht="18.75" x14ac:dyDescent="0.25">
      <c r="B374" s="3" t="s">
        <v>116</v>
      </c>
      <c r="C374" s="4">
        <v>1</v>
      </c>
      <c r="D374" s="3"/>
      <c r="E374" s="3"/>
      <c r="F374" s="3"/>
      <c r="G374" s="3"/>
      <c r="H374" s="3"/>
      <c r="I374" s="3"/>
    </row>
    <row r="375" spans="1:9" ht="14.25" customHeight="1" x14ac:dyDescent="0.25">
      <c r="B375" s="80" t="s">
        <v>80</v>
      </c>
      <c r="C375" s="73" t="s">
        <v>71</v>
      </c>
      <c r="D375" s="3"/>
      <c r="E375" s="3"/>
      <c r="F375" s="3"/>
      <c r="G375" s="3"/>
      <c r="H375" s="3"/>
      <c r="I375" s="3"/>
    </row>
    <row r="376" spans="1:9" x14ac:dyDescent="0.25">
      <c r="A376" s="2">
        <v>1</v>
      </c>
      <c r="B376" s="137"/>
      <c r="C376" s="6" t="str">
        <f>IF(B376="","",COUNTA(B376)*$C$374)</f>
        <v/>
      </c>
      <c r="D376" s="10"/>
      <c r="E376" s="10"/>
      <c r="F376" s="11"/>
      <c r="G376" s="5"/>
      <c r="H376" s="5"/>
      <c r="I376" s="5"/>
    </row>
    <row r="377" spans="1:9" x14ac:dyDescent="0.25">
      <c r="A377" s="2">
        <v>2</v>
      </c>
      <c r="B377" s="137"/>
      <c r="C377" s="6" t="str">
        <f t="shared" ref="C377:C395" si="15">IF(B377="","",COUNTA(B377)*$C$374)</f>
        <v/>
      </c>
      <c r="D377" s="10"/>
      <c r="E377" s="10"/>
      <c r="F377" s="11"/>
      <c r="G377" s="5"/>
      <c r="H377" s="5"/>
      <c r="I377" s="5"/>
    </row>
    <row r="378" spans="1:9" x14ac:dyDescent="0.25">
      <c r="A378" s="2">
        <v>3</v>
      </c>
      <c r="B378" s="137"/>
      <c r="C378" s="6" t="str">
        <f t="shared" si="15"/>
        <v/>
      </c>
      <c r="D378" s="10"/>
      <c r="E378" s="10"/>
      <c r="F378" s="11"/>
      <c r="G378" s="5"/>
      <c r="H378" s="5"/>
      <c r="I378" s="5"/>
    </row>
    <row r="379" spans="1:9" x14ac:dyDescent="0.25">
      <c r="A379" s="2">
        <v>4</v>
      </c>
      <c r="B379" s="137"/>
      <c r="C379" s="6" t="str">
        <f t="shared" si="15"/>
        <v/>
      </c>
      <c r="D379" s="10"/>
      <c r="E379" s="10"/>
      <c r="F379" s="11"/>
      <c r="G379" s="5"/>
      <c r="H379" s="5"/>
      <c r="I379" s="5"/>
    </row>
    <row r="380" spans="1:9" x14ac:dyDescent="0.25">
      <c r="A380" s="2">
        <v>5</v>
      </c>
      <c r="B380" s="137"/>
      <c r="C380" s="6" t="str">
        <f t="shared" si="15"/>
        <v/>
      </c>
      <c r="D380" s="10"/>
      <c r="E380" s="10"/>
      <c r="F380" s="11"/>
      <c r="G380" s="5"/>
      <c r="H380" s="5"/>
      <c r="I380" s="5"/>
    </row>
    <row r="381" spans="1:9" x14ac:dyDescent="0.25">
      <c r="A381" s="2">
        <v>6</v>
      </c>
      <c r="B381" s="137"/>
      <c r="C381" s="6" t="str">
        <f t="shared" si="15"/>
        <v/>
      </c>
      <c r="D381" s="10"/>
      <c r="E381" s="10"/>
      <c r="F381" s="11"/>
      <c r="G381" s="5"/>
      <c r="H381" s="5"/>
      <c r="I381" s="5"/>
    </row>
    <row r="382" spans="1:9" x14ac:dyDescent="0.25">
      <c r="A382" s="2">
        <v>7</v>
      </c>
      <c r="B382" s="137"/>
      <c r="C382" s="6" t="str">
        <f t="shared" si="15"/>
        <v/>
      </c>
      <c r="D382" s="10"/>
      <c r="E382" s="10"/>
      <c r="F382" s="11"/>
      <c r="G382" s="5"/>
      <c r="H382" s="5"/>
      <c r="I382" s="5"/>
    </row>
    <row r="383" spans="1:9" x14ac:dyDescent="0.25">
      <c r="A383" s="2">
        <v>8</v>
      </c>
      <c r="B383" s="137"/>
      <c r="C383" s="6" t="str">
        <f t="shared" si="15"/>
        <v/>
      </c>
      <c r="D383" s="10"/>
      <c r="E383" s="10"/>
      <c r="F383" s="11"/>
      <c r="G383" s="5"/>
      <c r="H383" s="5"/>
      <c r="I383" s="5"/>
    </row>
    <row r="384" spans="1:9" x14ac:dyDescent="0.25">
      <c r="A384" s="2">
        <v>9</v>
      </c>
      <c r="B384" s="137"/>
      <c r="C384" s="6" t="str">
        <f t="shared" si="15"/>
        <v/>
      </c>
      <c r="D384" s="10"/>
      <c r="E384" s="10"/>
      <c r="F384" s="11"/>
      <c r="G384" s="5"/>
      <c r="H384" s="5"/>
      <c r="I384" s="5"/>
    </row>
    <row r="385" spans="1:9" x14ac:dyDescent="0.25">
      <c r="A385" s="2">
        <v>10</v>
      </c>
      <c r="B385" s="137"/>
      <c r="C385" s="6" t="str">
        <f t="shared" si="15"/>
        <v/>
      </c>
      <c r="D385" s="10"/>
      <c r="E385" s="10"/>
      <c r="F385" s="11"/>
      <c r="G385" s="5"/>
      <c r="H385" s="5"/>
      <c r="I385" s="5"/>
    </row>
    <row r="386" spans="1:9" x14ac:dyDescent="0.25">
      <c r="A386" s="2">
        <v>11</v>
      </c>
      <c r="B386" s="137"/>
      <c r="C386" s="6" t="str">
        <f t="shared" si="15"/>
        <v/>
      </c>
      <c r="D386" s="10"/>
      <c r="E386" s="10"/>
      <c r="F386" s="11"/>
      <c r="G386" s="5"/>
      <c r="H386" s="5"/>
      <c r="I386" s="5"/>
    </row>
    <row r="387" spans="1:9" x14ac:dyDescent="0.25">
      <c r="A387" s="2">
        <v>12</v>
      </c>
      <c r="B387" s="137"/>
      <c r="C387" s="6" t="str">
        <f t="shared" si="15"/>
        <v/>
      </c>
      <c r="D387" s="10"/>
      <c r="E387" s="10"/>
      <c r="F387" s="11"/>
      <c r="G387" s="5"/>
      <c r="H387" s="5"/>
      <c r="I387" s="5"/>
    </row>
    <row r="388" spans="1:9" x14ac:dyDescent="0.25">
      <c r="A388" s="2">
        <v>13</v>
      </c>
      <c r="B388" s="137"/>
      <c r="C388" s="6" t="str">
        <f t="shared" si="15"/>
        <v/>
      </c>
      <c r="D388" s="10"/>
      <c r="E388" s="10"/>
      <c r="F388" s="11"/>
      <c r="G388" s="5"/>
      <c r="H388" s="5"/>
      <c r="I388" s="5"/>
    </row>
    <row r="389" spans="1:9" x14ac:dyDescent="0.25">
      <c r="A389" s="2">
        <v>14</v>
      </c>
      <c r="B389" s="137"/>
      <c r="C389" s="6" t="str">
        <f t="shared" si="15"/>
        <v/>
      </c>
      <c r="D389" s="10"/>
      <c r="E389" s="10"/>
      <c r="F389" s="11"/>
      <c r="G389" s="5"/>
      <c r="H389" s="5"/>
      <c r="I389" s="5"/>
    </row>
    <row r="390" spans="1:9" x14ac:dyDescent="0.25">
      <c r="A390" s="2">
        <v>15</v>
      </c>
      <c r="B390" s="137"/>
      <c r="C390" s="6" t="str">
        <f t="shared" si="15"/>
        <v/>
      </c>
      <c r="D390" s="10"/>
      <c r="E390" s="10"/>
      <c r="F390" s="11"/>
      <c r="G390" s="5"/>
      <c r="H390" s="5"/>
      <c r="I390" s="5"/>
    </row>
    <row r="391" spans="1:9" x14ac:dyDescent="0.25">
      <c r="A391" s="2">
        <v>16</v>
      </c>
      <c r="B391" s="137"/>
      <c r="C391" s="6" t="str">
        <f t="shared" si="15"/>
        <v/>
      </c>
      <c r="D391" s="10"/>
      <c r="E391" s="10"/>
      <c r="F391" s="11"/>
      <c r="G391" s="5"/>
      <c r="H391" s="5"/>
      <c r="I391" s="5"/>
    </row>
    <row r="392" spans="1:9" x14ac:dyDescent="0.25">
      <c r="A392" s="2">
        <v>17</v>
      </c>
      <c r="B392" s="137"/>
      <c r="C392" s="6" t="str">
        <f t="shared" si="15"/>
        <v/>
      </c>
      <c r="D392" s="10"/>
      <c r="E392" s="10"/>
      <c r="F392" s="11"/>
      <c r="G392" s="5"/>
      <c r="H392" s="5"/>
      <c r="I392" s="5"/>
    </row>
    <row r="393" spans="1:9" x14ac:dyDescent="0.25">
      <c r="A393" s="2">
        <v>18</v>
      </c>
      <c r="B393" s="137"/>
      <c r="C393" s="6" t="str">
        <f t="shared" si="15"/>
        <v/>
      </c>
      <c r="D393" s="10"/>
      <c r="E393" s="10"/>
      <c r="F393" s="11"/>
      <c r="G393" s="5"/>
      <c r="H393" s="5"/>
      <c r="I393" s="5"/>
    </row>
    <row r="394" spans="1:9" x14ac:dyDescent="0.25">
      <c r="A394" s="2">
        <v>19</v>
      </c>
      <c r="B394" s="137"/>
      <c r="C394" s="6" t="str">
        <f t="shared" si="15"/>
        <v/>
      </c>
      <c r="D394" s="10"/>
      <c r="E394" s="10"/>
      <c r="F394" s="11"/>
      <c r="G394" s="5"/>
      <c r="H394" s="5"/>
      <c r="I394" s="5"/>
    </row>
    <row r="395" spans="1:9" x14ac:dyDescent="0.25">
      <c r="A395" s="2">
        <v>20</v>
      </c>
      <c r="B395" s="137"/>
      <c r="C395" s="6" t="str">
        <f t="shared" si="15"/>
        <v/>
      </c>
      <c r="D395" s="10"/>
      <c r="E395" s="10"/>
      <c r="F395" s="11"/>
      <c r="G395" s="5"/>
      <c r="H395" s="5"/>
      <c r="I395" s="5"/>
    </row>
    <row r="396" spans="1:9" ht="16.5" thickBot="1" x14ac:dyDescent="0.3">
      <c r="B396" s="8" t="s">
        <v>40</v>
      </c>
      <c r="C396" s="9">
        <f>COUNT(C376:C395)</f>
        <v>0</v>
      </c>
      <c r="D396" s="10"/>
      <c r="E396" s="10"/>
      <c r="F396" s="11"/>
      <c r="G396" s="5"/>
      <c r="H396" s="5"/>
      <c r="I396" s="5"/>
    </row>
    <row r="397" spans="1:9" ht="16.5" thickBot="1" x14ac:dyDescent="0.3">
      <c r="B397" s="18" t="s">
        <v>10</v>
      </c>
      <c r="C397" s="64">
        <f>SUM(C376:C395)</f>
        <v>0</v>
      </c>
      <c r="D397" s="19"/>
      <c r="E397" s="20"/>
      <c r="F397" s="17"/>
    </row>
    <row r="398" spans="1:9" x14ac:dyDescent="0.25">
      <c r="C398" s="21"/>
      <c r="D398" s="19"/>
      <c r="E398" s="20"/>
      <c r="F398" s="17"/>
    </row>
    <row r="399" spans="1:9" s="17" customFormat="1" ht="18.75" x14ac:dyDescent="0.3">
      <c r="B399" s="142" t="s">
        <v>117</v>
      </c>
      <c r="C399" s="76">
        <v>1</v>
      </c>
      <c r="D399" s="23"/>
      <c r="E399" s="5"/>
      <c r="F399" s="11"/>
      <c r="G399" s="5"/>
      <c r="H399" s="5"/>
      <c r="I399" s="5"/>
    </row>
    <row r="400" spans="1:9" s="17" customFormat="1" ht="14.25" customHeight="1" x14ac:dyDescent="0.25">
      <c r="B400" s="80" t="s">
        <v>79</v>
      </c>
      <c r="C400" s="73" t="s">
        <v>71</v>
      </c>
      <c r="D400" s="23"/>
      <c r="E400" s="5"/>
      <c r="F400" s="11"/>
      <c r="G400" s="5"/>
      <c r="H400" s="5"/>
      <c r="I400" s="5"/>
    </row>
    <row r="401" spans="1:6" x14ac:dyDescent="0.25">
      <c r="A401" s="2">
        <v>1</v>
      </c>
      <c r="B401" s="137"/>
      <c r="C401" s="6" t="str">
        <f>IF(B401="","",COUNTA(B401)*$C$399)</f>
        <v/>
      </c>
      <c r="F401" s="17"/>
    </row>
    <row r="402" spans="1:6" x14ac:dyDescent="0.25">
      <c r="A402" s="2">
        <v>2</v>
      </c>
      <c r="B402" s="141"/>
      <c r="C402" s="6" t="str">
        <f t="shared" ref="C402:C420" si="16">IF(B402="","",COUNTA(B402)*$C$399)</f>
        <v/>
      </c>
      <c r="F402" s="17"/>
    </row>
    <row r="403" spans="1:6" x14ac:dyDescent="0.25">
      <c r="A403" s="2">
        <v>3</v>
      </c>
      <c r="B403" s="141"/>
      <c r="C403" s="6" t="str">
        <f t="shared" si="16"/>
        <v/>
      </c>
      <c r="F403" s="17"/>
    </row>
    <row r="404" spans="1:6" x14ac:dyDescent="0.25">
      <c r="A404" s="2">
        <v>4</v>
      </c>
      <c r="B404" s="141"/>
      <c r="C404" s="6" t="str">
        <f t="shared" si="16"/>
        <v/>
      </c>
      <c r="F404" s="17"/>
    </row>
    <row r="405" spans="1:6" x14ac:dyDescent="0.25">
      <c r="A405" s="2">
        <v>5</v>
      </c>
      <c r="B405" s="141"/>
      <c r="C405" s="6" t="str">
        <f t="shared" si="16"/>
        <v/>
      </c>
      <c r="F405" s="17"/>
    </row>
    <row r="406" spans="1:6" x14ac:dyDescent="0.25">
      <c r="A406" s="2">
        <v>6</v>
      </c>
      <c r="B406" s="141"/>
      <c r="C406" s="6" t="str">
        <f t="shared" si="16"/>
        <v/>
      </c>
      <c r="F406" s="17"/>
    </row>
    <row r="407" spans="1:6" x14ac:dyDescent="0.25">
      <c r="A407" s="2">
        <v>7</v>
      </c>
      <c r="B407" s="141"/>
      <c r="C407" s="6" t="str">
        <f t="shared" si="16"/>
        <v/>
      </c>
      <c r="F407" s="17"/>
    </row>
    <row r="408" spans="1:6" x14ac:dyDescent="0.25">
      <c r="A408" s="2">
        <v>8</v>
      </c>
      <c r="B408" s="141"/>
      <c r="C408" s="6" t="str">
        <f t="shared" si="16"/>
        <v/>
      </c>
      <c r="F408" s="17"/>
    </row>
    <row r="409" spans="1:6" x14ac:dyDescent="0.25">
      <c r="A409" s="2">
        <v>9</v>
      </c>
      <c r="B409" s="141"/>
      <c r="C409" s="6" t="str">
        <f t="shared" si="16"/>
        <v/>
      </c>
      <c r="F409" s="17"/>
    </row>
    <row r="410" spans="1:6" x14ac:dyDescent="0.25">
      <c r="A410" s="2">
        <v>10</v>
      </c>
      <c r="B410" s="141"/>
      <c r="C410" s="6" t="str">
        <f t="shared" si="16"/>
        <v/>
      </c>
      <c r="F410" s="17"/>
    </row>
    <row r="411" spans="1:6" x14ac:dyDescent="0.25">
      <c r="A411" s="2">
        <v>11</v>
      </c>
      <c r="B411" s="141"/>
      <c r="C411" s="6" t="str">
        <f t="shared" si="16"/>
        <v/>
      </c>
      <c r="F411" s="17"/>
    </row>
    <row r="412" spans="1:6" x14ac:dyDescent="0.25">
      <c r="A412" s="2">
        <v>12</v>
      </c>
      <c r="B412" s="141"/>
      <c r="C412" s="6" t="str">
        <f t="shared" si="16"/>
        <v/>
      </c>
      <c r="F412" s="17"/>
    </row>
    <row r="413" spans="1:6" x14ac:dyDescent="0.25">
      <c r="A413" s="2">
        <v>13</v>
      </c>
      <c r="B413" s="141"/>
      <c r="C413" s="6" t="str">
        <f t="shared" si="16"/>
        <v/>
      </c>
      <c r="F413" s="17"/>
    </row>
    <row r="414" spans="1:6" x14ac:dyDescent="0.25">
      <c r="A414" s="2">
        <v>14</v>
      </c>
      <c r="B414" s="141"/>
      <c r="C414" s="6" t="str">
        <f t="shared" si="16"/>
        <v/>
      </c>
      <c r="F414" s="17"/>
    </row>
    <row r="415" spans="1:6" x14ac:dyDescent="0.25">
      <c r="A415" s="2">
        <v>15</v>
      </c>
      <c r="B415" s="141"/>
      <c r="C415" s="6" t="str">
        <f t="shared" si="16"/>
        <v/>
      </c>
      <c r="F415" s="17"/>
    </row>
    <row r="416" spans="1:6" x14ac:dyDescent="0.25">
      <c r="A416" s="2">
        <v>16</v>
      </c>
      <c r="B416" s="141"/>
      <c r="C416" s="6" t="str">
        <f t="shared" si="16"/>
        <v/>
      </c>
      <c r="F416" s="17"/>
    </row>
    <row r="417" spans="1:6" x14ac:dyDescent="0.25">
      <c r="A417" s="2">
        <v>17</v>
      </c>
      <c r="B417" s="143"/>
      <c r="C417" s="6" t="str">
        <f t="shared" si="16"/>
        <v/>
      </c>
      <c r="F417" s="17"/>
    </row>
    <row r="418" spans="1:6" x14ac:dyDescent="0.25">
      <c r="A418" s="2">
        <v>18</v>
      </c>
      <c r="B418" s="143"/>
      <c r="C418" s="6" t="str">
        <f t="shared" si="16"/>
        <v/>
      </c>
      <c r="F418" s="17"/>
    </row>
    <row r="419" spans="1:6" x14ac:dyDescent="0.25">
      <c r="A419" s="2">
        <v>19</v>
      </c>
      <c r="B419" s="143"/>
      <c r="C419" s="6" t="str">
        <f t="shared" si="16"/>
        <v/>
      </c>
      <c r="F419" s="17"/>
    </row>
    <row r="420" spans="1:6" x14ac:dyDescent="0.25">
      <c r="A420" s="2">
        <v>20</v>
      </c>
      <c r="B420" s="143"/>
      <c r="C420" s="6" t="str">
        <f t="shared" si="16"/>
        <v/>
      </c>
      <c r="F420" s="17"/>
    </row>
    <row r="421" spans="1:6" ht="16.5" thickBot="1" x14ac:dyDescent="0.3">
      <c r="B421" s="72" t="s">
        <v>38</v>
      </c>
      <c r="C421" s="9">
        <f>COUNT(C401:C420)</f>
        <v>0</v>
      </c>
      <c r="F421" s="17"/>
    </row>
    <row r="422" spans="1:6" ht="16.5" thickBot="1" x14ac:dyDescent="0.3">
      <c r="B422" s="18" t="s">
        <v>10</v>
      </c>
      <c r="C422" s="64">
        <f>SUM(C401:C420)</f>
        <v>0</v>
      </c>
      <c r="F422" s="17"/>
    </row>
    <row r="423" spans="1:6" ht="15.75" thickBot="1" x14ac:dyDescent="0.3">
      <c r="F423" s="17"/>
    </row>
    <row r="424" spans="1:6" ht="19.5" thickBot="1" x14ac:dyDescent="0.3">
      <c r="B424" s="24" t="s">
        <v>6</v>
      </c>
      <c r="C424" s="25">
        <f>SUM(C26,C51,C76,C101,C126,C151,C176,C201,C226,C251,C276,C299,C324,C347,C372,C397,C422)</f>
        <v>0</v>
      </c>
      <c r="F424" s="17"/>
    </row>
    <row r="425" spans="1:6" x14ac:dyDescent="0.25">
      <c r="F425" s="17"/>
    </row>
    <row r="426" spans="1:6" x14ac:dyDescent="0.25">
      <c r="F426" s="17"/>
    </row>
    <row r="427" spans="1:6" x14ac:dyDescent="0.25">
      <c r="F427" s="17"/>
    </row>
    <row r="428" spans="1:6" x14ac:dyDescent="0.25">
      <c r="F428" s="17"/>
    </row>
    <row r="429" spans="1:6" x14ac:dyDescent="0.25">
      <c r="F429" s="17"/>
    </row>
    <row r="430" spans="1:6" x14ac:dyDescent="0.25">
      <c r="F430" s="17"/>
    </row>
    <row r="431" spans="1:6" x14ac:dyDescent="0.25">
      <c r="F431" s="17"/>
    </row>
    <row r="432" spans="1:6" x14ac:dyDescent="0.25">
      <c r="F432" s="17"/>
    </row>
    <row r="433" spans="6:6" x14ac:dyDescent="0.25">
      <c r="F433" s="17"/>
    </row>
    <row r="434" spans="6:6" x14ac:dyDescent="0.25">
      <c r="F434" s="17"/>
    </row>
    <row r="435" spans="6:6" x14ac:dyDescent="0.25">
      <c r="F435" s="17"/>
    </row>
    <row r="436" spans="6:6" x14ac:dyDescent="0.25">
      <c r="F436" s="17"/>
    </row>
    <row r="437" spans="6:6" x14ac:dyDescent="0.25">
      <c r="F437" s="17"/>
    </row>
    <row r="438" spans="6:6" x14ac:dyDescent="0.25">
      <c r="F438" s="17"/>
    </row>
    <row r="439" spans="6:6" x14ac:dyDescent="0.25">
      <c r="F439" s="17"/>
    </row>
    <row r="440" spans="6:6" x14ac:dyDescent="0.25">
      <c r="F440" s="17"/>
    </row>
    <row r="441" spans="6:6" x14ac:dyDescent="0.25">
      <c r="F441" s="17"/>
    </row>
    <row r="442" spans="6:6" x14ac:dyDescent="0.25">
      <c r="F442" s="17"/>
    </row>
    <row r="443" spans="6:6" x14ac:dyDescent="0.25">
      <c r="F443" s="17"/>
    </row>
    <row r="444" spans="6:6" x14ac:dyDescent="0.25">
      <c r="F444" s="17"/>
    </row>
    <row r="445" spans="6:6" x14ac:dyDescent="0.25">
      <c r="F445" s="17"/>
    </row>
    <row r="446" spans="6:6" x14ac:dyDescent="0.25">
      <c r="F446" s="17"/>
    </row>
    <row r="447" spans="6:6" x14ac:dyDescent="0.25">
      <c r="F447" s="17"/>
    </row>
    <row r="448" spans="6:6" x14ac:dyDescent="0.25">
      <c r="F448" s="17"/>
    </row>
    <row r="449" spans="6:6" x14ac:dyDescent="0.25">
      <c r="F449" s="17"/>
    </row>
    <row r="450" spans="6:6" x14ac:dyDescent="0.25">
      <c r="F450" s="17"/>
    </row>
  </sheetData>
  <sheetProtection algorithmName="SHA-512" hashValue="lI5SuMXl85u8USJ6ysEAolRt8WdpVnSvWjmkiK4cmmpQESeOYQsbHwiAVx2QQIeHlH+lqRy1kiH4sApxCa1MLw==" saltValue="+VmvpzrWUwxjSr3XgBosNw==" spinCount="100000" sheet="1" objects="1" scenarios="1"/>
  <dataValidations count="1">
    <dataValidation allowBlank="1" showInputMessage="1" showErrorMessage="1" promptTitle="Criteria of evaluation" prompt="Maximum number of points from this Section to be included in the recertification is 40." sqref="C424" xr:uid="{00000000-0002-0000-0400-000000000000}"/>
  </dataValidation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1"/>
  <sheetViews>
    <sheetView workbookViewId="0">
      <selection activeCell="C11" sqref="C11"/>
    </sheetView>
  </sheetViews>
  <sheetFormatPr defaultColWidth="11.42578125" defaultRowHeight="15" x14ac:dyDescent="0.25"/>
  <cols>
    <col min="1" max="1" width="24.28515625" customWidth="1"/>
  </cols>
  <sheetData>
    <row r="1" spans="1:17" ht="23.25" x14ac:dyDescent="0.35">
      <c r="A1" s="67" t="s">
        <v>69</v>
      </c>
    </row>
    <row r="2" spans="1:17" x14ac:dyDescent="0.25">
      <c r="A2" t="s">
        <v>70</v>
      </c>
      <c r="L2" s="152"/>
      <c r="M2" s="152"/>
      <c r="N2" s="152"/>
      <c r="O2" s="152"/>
      <c r="P2" s="152"/>
      <c r="Q2" s="152"/>
    </row>
    <row r="3" spans="1:17" x14ac:dyDescent="0.25">
      <c r="A3" s="130" t="s">
        <v>91</v>
      </c>
    </row>
    <row r="4" spans="1:17" ht="18.75" x14ac:dyDescent="0.3">
      <c r="A4" s="153" t="s">
        <v>120</v>
      </c>
    </row>
    <row r="6" spans="1:17" ht="18.75" x14ac:dyDescent="0.3">
      <c r="C6" s="131">
        <v>2</v>
      </c>
    </row>
    <row r="7" spans="1:17" ht="15.75" thickBot="1" x14ac:dyDescent="0.3">
      <c r="B7" s="78" t="s">
        <v>11</v>
      </c>
      <c r="C7" s="144"/>
    </row>
    <row r="8" spans="1:17" ht="16.5" thickBot="1" x14ac:dyDescent="0.3">
      <c r="B8" s="69" t="s">
        <v>9</v>
      </c>
      <c r="C8" s="170">
        <f>C7*$C$6</f>
        <v>0</v>
      </c>
    </row>
    <row r="10" spans="1:17" ht="15.75" thickBot="1" x14ac:dyDescent="0.3"/>
    <row r="11" spans="1:17" ht="19.5" thickBot="1" x14ac:dyDescent="0.3">
      <c r="B11" s="24" t="s">
        <v>6</v>
      </c>
      <c r="C11" s="25">
        <f>C8</f>
        <v>0</v>
      </c>
    </row>
  </sheetData>
  <sheetProtection algorithmName="SHA-512" hashValue="vU8heiV85JIf58Cr6dRYjD82vVw2CSmTz15fVTpvUf5v59ljInUIlKGqdHI9zp9kVHEHMuI9/PV5Sbxfk/zErw==" saltValue="4wvlup3jThhVirs/LK5xeg==" spinCount="100000" sheet="1" objects="1" scenarios="1"/>
  <dataValidations xWindow="388" yWindow="382" count="2">
    <dataValidation allowBlank="1" showInputMessage="1" showErrorMessage="1" promptTitle="Criteria of evaluation" prompt="This Section may have 0 points._x000a_Maximum number of points from this Section to be included in the recertification is 20." sqref="C11" xr:uid="{00000000-0002-0000-0500-000000000000}"/>
    <dataValidation type="list" allowBlank="1" showInputMessage="1" showErrorMessage="1" errorTitle="Information" error="Only whole numbers between 1 and 10. No decimal fractions or text allowed." promptTitle="Instruction" prompt="Please choose a whole number from 1 to 10. _x000a_Press ESC or DELETE to leave blank." sqref="C7" xr:uid="{00000000-0002-0000-0500-000001000000}">
      <formula1>"1,2,3,4,5,6,7,8,9,10"</formula1>
    </dataValidation>
  </dataValidations>
  <pageMargins left="0.7" right="0.7" top="0.78740157499999996" bottom="0.78740157499999996"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DC249-6127-4A5E-8EA5-68070CCB785D}">
  <dimension ref="A1:H248"/>
  <sheetViews>
    <sheetView workbookViewId="0">
      <selection activeCell="A252" sqref="A252"/>
    </sheetView>
  </sheetViews>
  <sheetFormatPr defaultRowHeight="15" x14ac:dyDescent="0.25"/>
  <cols>
    <col min="1" max="1" width="135.7109375" bestFit="1" customWidth="1"/>
  </cols>
  <sheetData>
    <row r="1" spans="1:8" x14ac:dyDescent="0.25">
      <c r="A1" t="s">
        <v>123</v>
      </c>
      <c r="B1" t="s">
        <v>124</v>
      </c>
      <c r="C1" t="s">
        <v>125</v>
      </c>
      <c r="G1" t="s">
        <v>835</v>
      </c>
      <c r="H1">
        <v>2007</v>
      </c>
    </row>
    <row r="2" spans="1:8" x14ac:dyDescent="0.25">
      <c r="A2" t="s">
        <v>126</v>
      </c>
      <c r="B2" t="s">
        <v>127</v>
      </c>
      <c r="C2" t="s">
        <v>128</v>
      </c>
      <c r="G2" t="s">
        <v>836</v>
      </c>
      <c r="H2">
        <v>2008</v>
      </c>
    </row>
    <row r="3" spans="1:8" x14ac:dyDescent="0.25">
      <c r="A3" t="s">
        <v>129</v>
      </c>
      <c r="B3" t="s">
        <v>130</v>
      </c>
      <c r="C3" t="s">
        <v>131</v>
      </c>
      <c r="G3" t="s">
        <v>837</v>
      </c>
      <c r="H3">
        <v>2009</v>
      </c>
    </row>
    <row r="4" spans="1:8" x14ac:dyDescent="0.25">
      <c r="A4" t="s">
        <v>132</v>
      </c>
      <c r="B4" t="s">
        <v>133</v>
      </c>
      <c r="C4" t="s">
        <v>134</v>
      </c>
      <c r="G4" t="s">
        <v>838</v>
      </c>
      <c r="H4">
        <v>2010</v>
      </c>
    </row>
    <row r="5" spans="1:8" x14ac:dyDescent="0.25">
      <c r="A5" t="s">
        <v>825</v>
      </c>
      <c r="B5" t="s">
        <v>135</v>
      </c>
      <c r="C5" t="s">
        <v>136</v>
      </c>
      <c r="G5" t="s">
        <v>839</v>
      </c>
      <c r="H5">
        <v>2011</v>
      </c>
    </row>
    <row r="6" spans="1:8" x14ac:dyDescent="0.25">
      <c r="A6" t="s">
        <v>137</v>
      </c>
      <c r="B6" t="s">
        <v>138</v>
      </c>
      <c r="C6" t="s">
        <v>139</v>
      </c>
      <c r="G6" t="s">
        <v>840</v>
      </c>
      <c r="H6">
        <v>2012</v>
      </c>
    </row>
    <row r="7" spans="1:8" x14ac:dyDescent="0.25">
      <c r="A7" t="s">
        <v>140</v>
      </c>
      <c r="B7" t="s">
        <v>141</v>
      </c>
      <c r="C7" t="s">
        <v>142</v>
      </c>
      <c r="G7" t="s">
        <v>841</v>
      </c>
      <c r="H7">
        <v>2013</v>
      </c>
    </row>
    <row r="8" spans="1:8" x14ac:dyDescent="0.25">
      <c r="A8" t="s">
        <v>143</v>
      </c>
      <c r="B8" t="s">
        <v>144</v>
      </c>
      <c r="C8" t="s">
        <v>145</v>
      </c>
      <c r="G8" t="s">
        <v>842</v>
      </c>
      <c r="H8">
        <v>2014</v>
      </c>
    </row>
    <row r="9" spans="1:8" x14ac:dyDescent="0.25">
      <c r="A9" t="s">
        <v>146</v>
      </c>
      <c r="B9" t="s">
        <v>147</v>
      </c>
      <c r="C9" t="s">
        <v>148</v>
      </c>
      <c r="G9" t="s">
        <v>843</v>
      </c>
      <c r="H9">
        <v>2015</v>
      </c>
    </row>
    <row r="10" spans="1:8" x14ac:dyDescent="0.25">
      <c r="A10" t="s">
        <v>149</v>
      </c>
      <c r="B10" t="s">
        <v>150</v>
      </c>
      <c r="C10" t="s">
        <v>151</v>
      </c>
      <c r="G10" t="s">
        <v>844</v>
      </c>
      <c r="H10">
        <v>2016</v>
      </c>
    </row>
    <row r="11" spans="1:8" x14ac:dyDescent="0.25">
      <c r="A11" t="s">
        <v>152</v>
      </c>
      <c r="B11" t="s">
        <v>153</v>
      </c>
      <c r="C11" t="s">
        <v>154</v>
      </c>
      <c r="G11" t="s">
        <v>845</v>
      </c>
      <c r="H11">
        <v>2017</v>
      </c>
    </row>
    <row r="12" spans="1:8" x14ac:dyDescent="0.25">
      <c r="A12" t="s">
        <v>155</v>
      </c>
      <c r="B12" t="s">
        <v>156</v>
      </c>
      <c r="C12" t="s">
        <v>157</v>
      </c>
      <c r="G12" t="s">
        <v>846</v>
      </c>
      <c r="H12">
        <v>2018</v>
      </c>
    </row>
    <row r="13" spans="1:8" x14ac:dyDescent="0.25">
      <c r="A13" t="s">
        <v>158</v>
      </c>
      <c r="B13" t="s">
        <v>159</v>
      </c>
      <c r="C13" t="s">
        <v>160</v>
      </c>
      <c r="H13">
        <v>2019</v>
      </c>
    </row>
    <row r="14" spans="1:8" x14ac:dyDescent="0.25">
      <c r="A14" t="s">
        <v>161</v>
      </c>
      <c r="B14" t="s">
        <v>162</v>
      </c>
      <c r="C14" t="s">
        <v>163</v>
      </c>
      <c r="H14">
        <v>2020</v>
      </c>
    </row>
    <row r="15" spans="1:8" x14ac:dyDescent="0.25">
      <c r="A15" t="s">
        <v>768</v>
      </c>
      <c r="B15" t="s">
        <v>164</v>
      </c>
      <c r="C15" t="s">
        <v>165</v>
      </c>
      <c r="H15">
        <v>2021</v>
      </c>
    </row>
    <row r="16" spans="1:8" x14ac:dyDescent="0.25">
      <c r="A16" t="s">
        <v>824</v>
      </c>
      <c r="B16" t="s">
        <v>166</v>
      </c>
      <c r="C16" t="s">
        <v>167</v>
      </c>
      <c r="H16">
        <v>2022</v>
      </c>
    </row>
    <row r="17" spans="1:8" x14ac:dyDescent="0.25">
      <c r="A17" t="s">
        <v>771</v>
      </c>
      <c r="B17" t="s">
        <v>168</v>
      </c>
      <c r="C17" t="s">
        <v>169</v>
      </c>
      <c r="H17">
        <v>2023</v>
      </c>
    </row>
    <row r="18" spans="1:8" x14ac:dyDescent="0.25">
      <c r="A18" t="s">
        <v>770</v>
      </c>
      <c r="B18" t="s">
        <v>170</v>
      </c>
      <c r="C18" t="s">
        <v>171</v>
      </c>
      <c r="H18">
        <v>2024</v>
      </c>
    </row>
    <row r="19" spans="1:8" x14ac:dyDescent="0.25">
      <c r="A19" t="s">
        <v>172</v>
      </c>
      <c r="B19" t="s">
        <v>173</v>
      </c>
      <c r="C19" t="s">
        <v>174</v>
      </c>
      <c r="H19">
        <v>2025</v>
      </c>
    </row>
    <row r="20" spans="1:8" x14ac:dyDescent="0.25">
      <c r="A20" t="s">
        <v>769</v>
      </c>
      <c r="B20" t="s">
        <v>175</v>
      </c>
      <c r="C20" t="s">
        <v>176</v>
      </c>
      <c r="H20">
        <v>2026</v>
      </c>
    </row>
    <row r="21" spans="1:8" x14ac:dyDescent="0.25">
      <c r="A21" t="s">
        <v>177</v>
      </c>
      <c r="B21" t="s">
        <v>178</v>
      </c>
      <c r="C21" t="s">
        <v>179</v>
      </c>
      <c r="H21">
        <v>2027</v>
      </c>
    </row>
    <row r="22" spans="1:8" x14ac:dyDescent="0.25">
      <c r="A22" t="s">
        <v>772</v>
      </c>
      <c r="B22" t="s">
        <v>180</v>
      </c>
      <c r="C22" t="s">
        <v>181</v>
      </c>
      <c r="H22">
        <v>2028</v>
      </c>
    </row>
    <row r="23" spans="1:8" x14ac:dyDescent="0.25">
      <c r="A23" t="s">
        <v>773</v>
      </c>
      <c r="B23" t="s">
        <v>182</v>
      </c>
      <c r="C23" t="s">
        <v>183</v>
      </c>
      <c r="H23">
        <v>2029</v>
      </c>
    </row>
    <row r="24" spans="1:8" x14ac:dyDescent="0.25">
      <c r="A24" t="s">
        <v>184</v>
      </c>
      <c r="B24" t="s">
        <v>185</v>
      </c>
      <c r="C24" t="s">
        <v>186</v>
      </c>
      <c r="H24">
        <v>2030</v>
      </c>
    </row>
    <row r="25" spans="1:8" x14ac:dyDescent="0.25">
      <c r="A25" t="s">
        <v>187</v>
      </c>
      <c r="B25" t="s">
        <v>188</v>
      </c>
      <c r="C25" t="s">
        <v>189</v>
      </c>
    </row>
    <row r="26" spans="1:8" x14ac:dyDescent="0.25">
      <c r="A26" t="s">
        <v>190</v>
      </c>
      <c r="B26" t="s">
        <v>191</v>
      </c>
      <c r="C26" t="s">
        <v>192</v>
      </c>
    </row>
    <row r="27" spans="1:8" x14ac:dyDescent="0.25">
      <c r="A27" t="s">
        <v>193</v>
      </c>
      <c r="B27" t="s">
        <v>194</v>
      </c>
      <c r="C27" t="s">
        <v>195</v>
      </c>
    </row>
    <row r="28" spans="1:8" x14ac:dyDescent="0.25">
      <c r="A28" t="s">
        <v>774</v>
      </c>
      <c r="B28" t="s">
        <v>196</v>
      </c>
      <c r="C28" t="s">
        <v>197</v>
      </c>
    </row>
    <row r="29" spans="1:8" x14ac:dyDescent="0.25">
      <c r="A29" t="s">
        <v>775</v>
      </c>
      <c r="B29" t="s">
        <v>198</v>
      </c>
    </row>
    <row r="30" spans="1:8" x14ac:dyDescent="0.25">
      <c r="A30" t="s">
        <v>199</v>
      </c>
      <c r="B30" t="s">
        <v>200</v>
      </c>
      <c r="C30" t="s">
        <v>201</v>
      </c>
    </row>
    <row r="31" spans="1:8" x14ac:dyDescent="0.25">
      <c r="A31" t="s">
        <v>823</v>
      </c>
      <c r="B31" t="s">
        <v>202</v>
      </c>
    </row>
    <row r="32" spans="1:8" x14ac:dyDescent="0.25">
      <c r="A32" t="s">
        <v>822</v>
      </c>
      <c r="B32" t="s">
        <v>203</v>
      </c>
      <c r="C32" t="s">
        <v>204</v>
      </c>
    </row>
    <row r="33" spans="1:3" x14ac:dyDescent="0.25">
      <c r="A33" t="s">
        <v>205</v>
      </c>
      <c r="B33" t="s">
        <v>206</v>
      </c>
      <c r="C33" t="s">
        <v>207</v>
      </c>
    </row>
    <row r="34" spans="1:3" x14ac:dyDescent="0.25">
      <c r="A34" t="s">
        <v>821</v>
      </c>
      <c r="B34" t="s">
        <v>208</v>
      </c>
      <c r="C34" t="s">
        <v>209</v>
      </c>
    </row>
    <row r="35" spans="1:3" x14ac:dyDescent="0.25">
      <c r="A35" t="s">
        <v>820</v>
      </c>
      <c r="B35" t="s">
        <v>210</v>
      </c>
      <c r="C35" t="s">
        <v>211</v>
      </c>
    </row>
    <row r="36" spans="1:3" x14ac:dyDescent="0.25">
      <c r="A36" t="s">
        <v>776</v>
      </c>
      <c r="B36" t="s">
        <v>212</v>
      </c>
      <c r="C36" t="s">
        <v>213</v>
      </c>
    </row>
    <row r="37" spans="1:3" x14ac:dyDescent="0.25">
      <c r="A37" t="s">
        <v>819</v>
      </c>
      <c r="B37" t="s">
        <v>214</v>
      </c>
      <c r="C37" t="s">
        <v>215</v>
      </c>
    </row>
    <row r="38" spans="1:3" x14ac:dyDescent="0.25">
      <c r="A38" t="s">
        <v>216</v>
      </c>
      <c r="B38" t="s">
        <v>217</v>
      </c>
      <c r="C38" t="s">
        <v>218</v>
      </c>
    </row>
    <row r="39" spans="1:3" x14ac:dyDescent="0.25">
      <c r="A39" t="s">
        <v>219</v>
      </c>
      <c r="B39" t="s">
        <v>220</v>
      </c>
      <c r="C39" t="s">
        <v>221</v>
      </c>
    </row>
    <row r="40" spans="1:3" x14ac:dyDescent="0.25">
      <c r="A40" t="s">
        <v>222</v>
      </c>
      <c r="B40" t="s">
        <v>223</v>
      </c>
      <c r="C40" t="s">
        <v>224</v>
      </c>
    </row>
    <row r="41" spans="1:3" x14ac:dyDescent="0.25">
      <c r="A41" t="s">
        <v>225</v>
      </c>
      <c r="B41" t="s">
        <v>226</v>
      </c>
      <c r="C41" t="s">
        <v>227</v>
      </c>
    </row>
    <row r="42" spans="1:3" x14ac:dyDescent="0.25">
      <c r="A42" t="s">
        <v>228</v>
      </c>
      <c r="B42" t="s">
        <v>229</v>
      </c>
      <c r="C42" t="s">
        <v>230</v>
      </c>
    </row>
    <row r="43" spans="1:3" x14ac:dyDescent="0.25">
      <c r="A43" t="s">
        <v>231</v>
      </c>
      <c r="B43" t="s">
        <v>232</v>
      </c>
      <c r="C43" t="s">
        <v>233</v>
      </c>
    </row>
    <row r="44" spans="1:3" x14ac:dyDescent="0.25">
      <c r="A44" t="s">
        <v>234</v>
      </c>
      <c r="B44" t="s">
        <v>235</v>
      </c>
      <c r="C44" t="s">
        <v>236</v>
      </c>
    </row>
    <row r="45" spans="1:3" x14ac:dyDescent="0.25">
      <c r="A45" t="s">
        <v>237</v>
      </c>
      <c r="B45" t="s">
        <v>238</v>
      </c>
      <c r="C45" t="s">
        <v>239</v>
      </c>
    </row>
    <row r="46" spans="1:3" x14ac:dyDescent="0.25">
      <c r="A46" t="s">
        <v>240</v>
      </c>
      <c r="B46" t="s">
        <v>241</v>
      </c>
      <c r="C46" t="s">
        <v>160</v>
      </c>
    </row>
    <row r="47" spans="1:3" x14ac:dyDescent="0.25">
      <c r="A47" t="s">
        <v>242</v>
      </c>
      <c r="B47" t="s">
        <v>243</v>
      </c>
      <c r="C47" t="s">
        <v>244</v>
      </c>
    </row>
    <row r="48" spans="1:3" x14ac:dyDescent="0.25">
      <c r="A48" t="s">
        <v>245</v>
      </c>
      <c r="B48" t="s">
        <v>246</v>
      </c>
      <c r="C48" t="s">
        <v>247</v>
      </c>
    </row>
    <row r="49" spans="1:3" x14ac:dyDescent="0.25">
      <c r="A49" t="s">
        <v>818</v>
      </c>
      <c r="B49" t="s">
        <v>248</v>
      </c>
      <c r="C49" t="s">
        <v>249</v>
      </c>
    </row>
    <row r="50" spans="1:3" x14ac:dyDescent="0.25">
      <c r="A50" t="s">
        <v>250</v>
      </c>
      <c r="B50" t="s">
        <v>251</v>
      </c>
      <c r="C50" t="s">
        <v>252</v>
      </c>
    </row>
    <row r="51" spans="1:3" x14ac:dyDescent="0.25">
      <c r="A51" t="s">
        <v>817</v>
      </c>
      <c r="B51" t="s">
        <v>253</v>
      </c>
      <c r="C51" t="s">
        <v>254</v>
      </c>
    </row>
    <row r="52" spans="1:3" x14ac:dyDescent="0.25">
      <c r="A52" t="s">
        <v>255</v>
      </c>
      <c r="B52" t="s">
        <v>256</v>
      </c>
      <c r="C52" t="s">
        <v>257</v>
      </c>
    </row>
    <row r="53" spans="1:3" x14ac:dyDescent="0.25">
      <c r="A53" t="s">
        <v>816</v>
      </c>
      <c r="B53" t="s">
        <v>258</v>
      </c>
      <c r="C53" t="s">
        <v>259</v>
      </c>
    </row>
    <row r="54" spans="1:3" x14ac:dyDescent="0.25">
      <c r="A54" t="s">
        <v>815</v>
      </c>
      <c r="B54" t="s">
        <v>260</v>
      </c>
      <c r="C54" t="s">
        <v>261</v>
      </c>
    </row>
    <row r="55" spans="1:3" x14ac:dyDescent="0.25">
      <c r="A55" t="s">
        <v>262</v>
      </c>
      <c r="B55" t="s">
        <v>263</v>
      </c>
      <c r="C55" t="s">
        <v>239</v>
      </c>
    </row>
    <row r="56" spans="1:3" x14ac:dyDescent="0.25">
      <c r="A56" t="s">
        <v>264</v>
      </c>
      <c r="B56" t="s">
        <v>265</v>
      </c>
      <c r="C56" t="s">
        <v>266</v>
      </c>
    </row>
    <row r="57" spans="1:3" x14ac:dyDescent="0.25">
      <c r="A57" t="s">
        <v>267</v>
      </c>
      <c r="B57" t="s">
        <v>268</v>
      </c>
      <c r="C57" t="s">
        <v>269</v>
      </c>
    </row>
    <row r="58" spans="1:3" x14ac:dyDescent="0.25">
      <c r="A58" t="s">
        <v>270</v>
      </c>
      <c r="B58" t="s">
        <v>271</v>
      </c>
      <c r="C58" t="s">
        <v>272</v>
      </c>
    </row>
    <row r="59" spans="1:3" x14ac:dyDescent="0.25">
      <c r="A59" t="s">
        <v>812</v>
      </c>
      <c r="B59" t="s">
        <v>273</v>
      </c>
      <c r="C59" t="s">
        <v>274</v>
      </c>
    </row>
    <row r="60" spans="1:3" x14ac:dyDescent="0.25">
      <c r="A60" t="s">
        <v>275</v>
      </c>
      <c r="B60" t="s">
        <v>276</v>
      </c>
      <c r="C60" t="s">
        <v>277</v>
      </c>
    </row>
    <row r="61" spans="1:3" x14ac:dyDescent="0.25">
      <c r="A61" t="s">
        <v>278</v>
      </c>
      <c r="B61" t="s">
        <v>279</v>
      </c>
      <c r="C61" t="s">
        <v>280</v>
      </c>
    </row>
    <row r="62" spans="1:3" x14ac:dyDescent="0.25">
      <c r="A62" t="s">
        <v>813</v>
      </c>
      <c r="B62" t="s">
        <v>281</v>
      </c>
      <c r="C62" t="s">
        <v>282</v>
      </c>
    </row>
    <row r="63" spans="1:3" x14ac:dyDescent="0.25">
      <c r="A63" t="s">
        <v>283</v>
      </c>
      <c r="B63" t="s">
        <v>284</v>
      </c>
      <c r="C63" t="s">
        <v>285</v>
      </c>
    </row>
    <row r="64" spans="1:3" x14ac:dyDescent="0.25">
      <c r="A64" t="s">
        <v>814</v>
      </c>
      <c r="B64" t="s">
        <v>286</v>
      </c>
      <c r="C64" t="s">
        <v>287</v>
      </c>
    </row>
    <row r="65" spans="1:3" x14ac:dyDescent="0.25">
      <c r="A65" t="s">
        <v>288</v>
      </c>
      <c r="B65" t="s">
        <v>289</v>
      </c>
      <c r="C65" t="s">
        <v>290</v>
      </c>
    </row>
    <row r="66" spans="1:3" x14ac:dyDescent="0.25">
      <c r="A66" t="s">
        <v>811</v>
      </c>
      <c r="C66" s="157" t="s">
        <v>698</v>
      </c>
    </row>
    <row r="67" spans="1:3" x14ac:dyDescent="0.25">
      <c r="A67" t="s">
        <v>808</v>
      </c>
      <c r="B67" t="s">
        <v>291</v>
      </c>
      <c r="C67" t="s">
        <v>292</v>
      </c>
    </row>
    <row r="68" spans="1:3" x14ac:dyDescent="0.25">
      <c r="A68" t="s">
        <v>807</v>
      </c>
      <c r="B68" t="s">
        <v>293</v>
      </c>
      <c r="C68" t="s">
        <v>294</v>
      </c>
    </row>
    <row r="69" spans="1:3" x14ac:dyDescent="0.25">
      <c r="A69" t="s">
        <v>806</v>
      </c>
      <c r="B69" t="s">
        <v>295</v>
      </c>
      <c r="C69" t="s">
        <v>296</v>
      </c>
    </row>
    <row r="70" spans="1:3" x14ac:dyDescent="0.25">
      <c r="A70" t="s">
        <v>809</v>
      </c>
      <c r="B70" t="s">
        <v>297</v>
      </c>
      <c r="C70" t="s">
        <v>298</v>
      </c>
    </row>
    <row r="71" spans="1:3" x14ac:dyDescent="0.25">
      <c r="A71" t="s">
        <v>810</v>
      </c>
      <c r="B71" t="s">
        <v>299</v>
      </c>
      <c r="C71" t="s">
        <v>300</v>
      </c>
    </row>
    <row r="72" spans="1:3" x14ac:dyDescent="0.25">
      <c r="A72" t="s">
        <v>301</v>
      </c>
      <c r="B72" t="s">
        <v>302</v>
      </c>
      <c r="C72" t="s">
        <v>303</v>
      </c>
    </row>
    <row r="73" spans="1:3" x14ac:dyDescent="0.25">
      <c r="A73" t="s">
        <v>304</v>
      </c>
      <c r="B73" t="s">
        <v>305</v>
      </c>
      <c r="C73" t="s">
        <v>306</v>
      </c>
    </row>
    <row r="74" spans="1:3" x14ac:dyDescent="0.25">
      <c r="A74" t="s">
        <v>307</v>
      </c>
      <c r="B74" t="s">
        <v>308</v>
      </c>
      <c r="C74" t="s">
        <v>309</v>
      </c>
    </row>
    <row r="75" spans="1:3" x14ac:dyDescent="0.25">
      <c r="A75" t="s">
        <v>310</v>
      </c>
      <c r="B75" t="s">
        <v>311</v>
      </c>
      <c r="C75" t="s">
        <v>312</v>
      </c>
    </row>
    <row r="76" spans="1:3" x14ac:dyDescent="0.25">
      <c r="A76" t="s">
        <v>313</v>
      </c>
      <c r="B76" t="s">
        <v>314</v>
      </c>
      <c r="C76" t="s">
        <v>315</v>
      </c>
    </row>
    <row r="77" spans="1:3" x14ac:dyDescent="0.25">
      <c r="A77" t="s">
        <v>316</v>
      </c>
      <c r="B77" t="s">
        <v>317</v>
      </c>
      <c r="C77" t="s">
        <v>318</v>
      </c>
    </row>
    <row r="78" spans="1:3" x14ac:dyDescent="0.25">
      <c r="A78" t="s">
        <v>319</v>
      </c>
      <c r="B78" t="s">
        <v>320</v>
      </c>
    </row>
    <row r="79" spans="1:3" x14ac:dyDescent="0.25">
      <c r="A79" t="s">
        <v>826</v>
      </c>
      <c r="B79" t="s">
        <v>321</v>
      </c>
      <c r="C79" t="s">
        <v>322</v>
      </c>
    </row>
    <row r="80" spans="1:3" x14ac:dyDescent="0.25">
      <c r="A80" t="s">
        <v>323</v>
      </c>
      <c r="B80" t="s">
        <v>324</v>
      </c>
      <c r="C80" t="s">
        <v>325</v>
      </c>
    </row>
    <row r="81" spans="1:3" x14ac:dyDescent="0.25">
      <c r="A81" t="s">
        <v>828</v>
      </c>
      <c r="B81" t="s">
        <v>326</v>
      </c>
      <c r="C81" t="s">
        <v>327</v>
      </c>
    </row>
    <row r="82" spans="1:3" x14ac:dyDescent="0.25">
      <c r="A82" t="s">
        <v>328</v>
      </c>
      <c r="B82" t="s">
        <v>329</v>
      </c>
      <c r="C82" t="s">
        <v>330</v>
      </c>
    </row>
    <row r="83" spans="1:3" x14ac:dyDescent="0.25">
      <c r="A83" t="s">
        <v>827</v>
      </c>
      <c r="B83" t="s">
        <v>331</v>
      </c>
      <c r="C83" t="s">
        <v>332</v>
      </c>
    </row>
    <row r="84" spans="1:3" x14ac:dyDescent="0.25">
      <c r="A84" t="s">
        <v>333</v>
      </c>
      <c r="B84" t="s">
        <v>334</v>
      </c>
      <c r="C84" t="s">
        <v>335</v>
      </c>
    </row>
    <row r="85" spans="1:3" x14ac:dyDescent="0.25">
      <c r="A85" t="s">
        <v>336</v>
      </c>
      <c r="B85" t="s">
        <v>337</v>
      </c>
      <c r="C85" s="157" t="s">
        <v>698</v>
      </c>
    </row>
    <row r="86" spans="1:3" x14ac:dyDescent="0.25">
      <c r="A86" t="s">
        <v>338</v>
      </c>
      <c r="B86" t="s">
        <v>339</v>
      </c>
      <c r="C86" t="s">
        <v>340</v>
      </c>
    </row>
    <row r="87" spans="1:3" x14ac:dyDescent="0.25">
      <c r="A87" t="s">
        <v>341</v>
      </c>
      <c r="B87" t="s">
        <v>342</v>
      </c>
      <c r="C87" t="s">
        <v>343</v>
      </c>
    </row>
    <row r="88" spans="1:3" x14ac:dyDescent="0.25">
      <c r="A88" t="s">
        <v>344</v>
      </c>
      <c r="B88" t="s">
        <v>345</v>
      </c>
      <c r="C88" t="s">
        <v>346</v>
      </c>
    </row>
    <row r="89" spans="1:3" x14ac:dyDescent="0.25">
      <c r="A89" t="s">
        <v>347</v>
      </c>
      <c r="B89" t="s">
        <v>348</v>
      </c>
      <c r="C89" t="s">
        <v>349</v>
      </c>
    </row>
    <row r="90" spans="1:3" x14ac:dyDescent="0.25">
      <c r="A90" t="s">
        <v>350</v>
      </c>
      <c r="B90" t="s">
        <v>351</v>
      </c>
      <c r="C90" t="s">
        <v>352</v>
      </c>
    </row>
    <row r="91" spans="1:3" x14ac:dyDescent="0.25">
      <c r="A91" t="s">
        <v>353</v>
      </c>
      <c r="B91" t="s">
        <v>354</v>
      </c>
      <c r="C91" t="s">
        <v>355</v>
      </c>
    </row>
    <row r="92" spans="1:3" x14ac:dyDescent="0.25">
      <c r="A92" t="s">
        <v>830</v>
      </c>
      <c r="B92" t="s">
        <v>356</v>
      </c>
      <c r="C92" t="s">
        <v>357</v>
      </c>
    </row>
    <row r="93" spans="1:3" x14ac:dyDescent="0.25">
      <c r="A93" t="s">
        <v>829</v>
      </c>
      <c r="B93" t="s">
        <v>358</v>
      </c>
      <c r="C93" t="s">
        <v>359</v>
      </c>
    </row>
    <row r="94" spans="1:3" x14ac:dyDescent="0.25">
      <c r="A94" t="s">
        <v>831</v>
      </c>
      <c r="B94" t="s">
        <v>360</v>
      </c>
      <c r="C94" t="s">
        <v>361</v>
      </c>
    </row>
    <row r="95" spans="1:3" x14ac:dyDescent="0.25">
      <c r="A95" t="s">
        <v>362</v>
      </c>
      <c r="B95" t="s">
        <v>363</v>
      </c>
      <c r="C95" t="s">
        <v>364</v>
      </c>
    </row>
    <row r="96" spans="1:3" x14ac:dyDescent="0.25">
      <c r="A96" t="s">
        <v>365</v>
      </c>
      <c r="B96" t="s">
        <v>366</v>
      </c>
    </row>
    <row r="97" spans="1:3" x14ac:dyDescent="0.25">
      <c r="A97" t="s">
        <v>767</v>
      </c>
      <c r="B97" t="s">
        <v>367</v>
      </c>
    </row>
    <row r="98" spans="1:3" x14ac:dyDescent="0.25">
      <c r="A98" t="s">
        <v>368</v>
      </c>
      <c r="B98" t="s">
        <v>369</v>
      </c>
      <c r="C98" t="s">
        <v>370</v>
      </c>
    </row>
    <row r="99" spans="1:3" x14ac:dyDescent="0.25">
      <c r="A99" t="s">
        <v>371</v>
      </c>
      <c r="B99" t="s">
        <v>372</v>
      </c>
      <c r="C99" t="s">
        <v>373</v>
      </c>
    </row>
    <row r="100" spans="1:3" x14ac:dyDescent="0.25">
      <c r="A100" t="s">
        <v>374</v>
      </c>
      <c r="B100" t="s">
        <v>375</v>
      </c>
      <c r="C100" t="s">
        <v>376</v>
      </c>
    </row>
    <row r="101" spans="1:3" x14ac:dyDescent="0.25">
      <c r="A101" t="s">
        <v>377</v>
      </c>
      <c r="B101" t="s">
        <v>378</v>
      </c>
      <c r="C101" t="s">
        <v>379</v>
      </c>
    </row>
    <row r="102" spans="1:3" x14ac:dyDescent="0.25">
      <c r="A102" t="s">
        <v>380</v>
      </c>
      <c r="B102" t="s">
        <v>381</v>
      </c>
      <c r="C102" t="s">
        <v>382</v>
      </c>
    </row>
    <row r="103" spans="1:3" x14ac:dyDescent="0.25">
      <c r="A103" t="s">
        <v>801</v>
      </c>
      <c r="B103" t="s">
        <v>383</v>
      </c>
      <c r="C103" t="s">
        <v>384</v>
      </c>
    </row>
    <row r="104" spans="1:3" x14ac:dyDescent="0.25">
      <c r="A104" t="s">
        <v>385</v>
      </c>
      <c r="B104" t="s">
        <v>386</v>
      </c>
      <c r="C104" t="s">
        <v>387</v>
      </c>
    </row>
    <row r="105" spans="1:3" x14ac:dyDescent="0.25">
      <c r="A105" t="s">
        <v>388</v>
      </c>
      <c r="B105" t="s">
        <v>389</v>
      </c>
      <c r="C105" t="s">
        <v>390</v>
      </c>
    </row>
    <row r="106" spans="1:3" x14ac:dyDescent="0.25">
      <c r="A106" t="s">
        <v>391</v>
      </c>
      <c r="B106" t="s">
        <v>392</v>
      </c>
      <c r="C106" t="s">
        <v>393</v>
      </c>
    </row>
    <row r="107" spans="1:3" x14ac:dyDescent="0.25">
      <c r="A107" t="s">
        <v>394</v>
      </c>
      <c r="B107" t="s">
        <v>395</v>
      </c>
      <c r="C107" t="s">
        <v>396</v>
      </c>
    </row>
    <row r="108" spans="1:3" x14ac:dyDescent="0.25">
      <c r="A108" t="s">
        <v>397</v>
      </c>
      <c r="B108" t="s">
        <v>398</v>
      </c>
      <c r="C108" t="s">
        <v>399</v>
      </c>
    </row>
    <row r="109" spans="1:3" x14ac:dyDescent="0.25">
      <c r="A109" t="s">
        <v>400</v>
      </c>
      <c r="B109" t="s">
        <v>401</v>
      </c>
      <c r="C109" t="s">
        <v>402</v>
      </c>
    </row>
    <row r="110" spans="1:3" x14ac:dyDescent="0.25">
      <c r="A110" t="s">
        <v>403</v>
      </c>
      <c r="B110" t="s">
        <v>404</v>
      </c>
      <c r="C110" t="s">
        <v>405</v>
      </c>
    </row>
    <row r="111" spans="1:3" x14ac:dyDescent="0.25">
      <c r="A111" t="s">
        <v>794</v>
      </c>
      <c r="B111" t="s">
        <v>406</v>
      </c>
      <c r="C111" t="s">
        <v>407</v>
      </c>
    </row>
    <row r="112" spans="1:3" x14ac:dyDescent="0.25">
      <c r="A112" t="s">
        <v>796</v>
      </c>
      <c r="B112" t="s">
        <v>408</v>
      </c>
      <c r="C112" t="s">
        <v>409</v>
      </c>
    </row>
    <row r="113" spans="1:3" x14ac:dyDescent="0.25">
      <c r="A113" t="s">
        <v>795</v>
      </c>
      <c r="B113" t="s">
        <v>410</v>
      </c>
      <c r="C113" t="s">
        <v>411</v>
      </c>
    </row>
    <row r="114" spans="1:3" x14ac:dyDescent="0.25">
      <c r="A114" t="s">
        <v>832</v>
      </c>
      <c r="B114" t="s">
        <v>412</v>
      </c>
      <c r="C114" t="s">
        <v>413</v>
      </c>
    </row>
    <row r="115" spans="1:3" x14ac:dyDescent="0.25">
      <c r="A115" t="s">
        <v>414</v>
      </c>
      <c r="B115" t="s">
        <v>415</v>
      </c>
      <c r="C115" t="s">
        <v>416</v>
      </c>
    </row>
    <row r="116" spans="1:3" x14ac:dyDescent="0.25">
      <c r="A116" t="s">
        <v>417</v>
      </c>
      <c r="B116" t="s">
        <v>418</v>
      </c>
      <c r="C116" t="s">
        <v>419</v>
      </c>
    </row>
    <row r="117" spans="1:3" x14ac:dyDescent="0.25">
      <c r="A117" t="s">
        <v>420</v>
      </c>
      <c r="B117" t="s">
        <v>421</v>
      </c>
      <c r="C117" t="s">
        <v>422</v>
      </c>
    </row>
    <row r="118" spans="1:3" x14ac:dyDescent="0.25">
      <c r="A118" t="s">
        <v>797</v>
      </c>
      <c r="B118" t="s">
        <v>423</v>
      </c>
      <c r="C118" t="s">
        <v>424</v>
      </c>
    </row>
    <row r="119" spans="1:3" x14ac:dyDescent="0.25">
      <c r="A119" t="s">
        <v>798</v>
      </c>
      <c r="B119" t="s">
        <v>425</v>
      </c>
      <c r="C119" t="s">
        <v>426</v>
      </c>
    </row>
    <row r="120" spans="1:3" x14ac:dyDescent="0.25">
      <c r="A120" t="s">
        <v>799</v>
      </c>
      <c r="B120" t="s">
        <v>427</v>
      </c>
      <c r="C120" t="s">
        <v>428</v>
      </c>
    </row>
    <row r="121" spans="1:3" x14ac:dyDescent="0.25">
      <c r="A121" t="s">
        <v>429</v>
      </c>
      <c r="B121" t="s">
        <v>430</v>
      </c>
      <c r="C121" t="s">
        <v>431</v>
      </c>
    </row>
    <row r="122" spans="1:3" x14ac:dyDescent="0.25">
      <c r="A122" t="s">
        <v>800</v>
      </c>
      <c r="B122" t="s">
        <v>432</v>
      </c>
      <c r="C122" t="s">
        <v>433</v>
      </c>
    </row>
    <row r="123" spans="1:3" x14ac:dyDescent="0.25">
      <c r="A123" t="s">
        <v>434</v>
      </c>
      <c r="B123" t="s">
        <v>435</v>
      </c>
      <c r="C123" t="s">
        <v>436</v>
      </c>
    </row>
    <row r="124" spans="1:3" x14ac:dyDescent="0.25">
      <c r="A124" t="s">
        <v>793</v>
      </c>
      <c r="B124" t="s">
        <v>437</v>
      </c>
      <c r="C124" t="s">
        <v>438</v>
      </c>
    </row>
    <row r="125" spans="1:3" x14ac:dyDescent="0.25">
      <c r="A125" t="s">
        <v>439</v>
      </c>
      <c r="B125" t="s">
        <v>440</v>
      </c>
      <c r="C125" t="s">
        <v>441</v>
      </c>
    </row>
    <row r="126" spans="1:3" x14ac:dyDescent="0.25">
      <c r="A126" t="s">
        <v>792</v>
      </c>
      <c r="B126" t="s">
        <v>442</v>
      </c>
      <c r="C126" t="s">
        <v>443</v>
      </c>
    </row>
    <row r="127" spans="1:3" x14ac:dyDescent="0.25">
      <c r="A127" t="s">
        <v>444</v>
      </c>
      <c r="B127" t="s">
        <v>445</v>
      </c>
      <c r="C127" t="s">
        <v>446</v>
      </c>
    </row>
    <row r="128" spans="1:3" x14ac:dyDescent="0.25">
      <c r="A128" t="s">
        <v>447</v>
      </c>
      <c r="B128" t="s">
        <v>448</v>
      </c>
      <c r="C128" t="s">
        <v>449</v>
      </c>
    </row>
    <row r="129" spans="1:3" x14ac:dyDescent="0.25">
      <c r="A129" t="s">
        <v>791</v>
      </c>
      <c r="B129" t="s">
        <v>450</v>
      </c>
      <c r="C129" t="s">
        <v>451</v>
      </c>
    </row>
    <row r="130" spans="1:3" x14ac:dyDescent="0.25">
      <c r="A130" t="s">
        <v>790</v>
      </c>
      <c r="B130" t="s">
        <v>452</v>
      </c>
      <c r="C130" t="s">
        <v>453</v>
      </c>
    </row>
    <row r="131" spans="1:3" x14ac:dyDescent="0.25">
      <c r="A131" t="s">
        <v>789</v>
      </c>
      <c r="B131" t="s">
        <v>454</v>
      </c>
      <c r="C131" t="s">
        <v>455</v>
      </c>
    </row>
    <row r="132" spans="1:3" x14ac:dyDescent="0.25">
      <c r="A132" t="s">
        <v>456</v>
      </c>
      <c r="B132" t="s">
        <v>457</v>
      </c>
      <c r="C132" t="s">
        <v>458</v>
      </c>
    </row>
    <row r="133" spans="1:3" x14ac:dyDescent="0.25">
      <c r="A133" t="s">
        <v>459</v>
      </c>
      <c r="B133" t="s">
        <v>460</v>
      </c>
      <c r="C133" t="s">
        <v>461</v>
      </c>
    </row>
    <row r="134" spans="1:3" x14ac:dyDescent="0.25">
      <c r="A134" t="s">
        <v>788</v>
      </c>
      <c r="B134" t="s">
        <v>462</v>
      </c>
      <c r="C134" t="s">
        <v>463</v>
      </c>
    </row>
    <row r="135" spans="1:3" x14ac:dyDescent="0.25">
      <c r="A135" t="s">
        <v>464</v>
      </c>
      <c r="B135" t="s">
        <v>465</v>
      </c>
      <c r="C135" t="s">
        <v>466</v>
      </c>
    </row>
    <row r="136" spans="1:3" x14ac:dyDescent="0.25">
      <c r="A136" t="s">
        <v>786</v>
      </c>
      <c r="B136" t="s">
        <v>467</v>
      </c>
      <c r="C136" t="s">
        <v>468</v>
      </c>
    </row>
    <row r="137" spans="1:3" x14ac:dyDescent="0.25">
      <c r="A137" t="s">
        <v>787</v>
      </c>
      <c r="B137" t="s">
        <v>469</v>
      </c>
      <c r="C137" t="s">
        <v>470</v>
      </c>
    </row>
    <row r="138" spans="1:3" x14ac:dyDescent="0.25">
      <c r="A138" t="s">
        <v>471</v>
      </c>
      <c r="B138" t="s">
        <v>472</v>
      </c>
      <c r="C138" t="s">
        <v>473</v>
      </c>
    </row>
    <row r="139" spans="1:3" x14ac:dyDescent="0.25">
      <c r="A139" t="s">
        <v>474</v>
      </c>
      <c r="B139" t="s">
        <v>475</v>
      </c>
      <c r="C139" t="s">
        <v>476</v>
      </c>
    </row>
    <row r="140" spans="1:3" x14ac:dyDescent="0.25">
      <c r="A140" t="s">
        <v>785</v>
      </c>
      <c r="B140" t="s">
        <v>477</v>
      </c>
      <c r="C140" t="s">
        <v>247</v>
      </c>
    </row>
    <row r="141" spans="1:3" x14ac:dyDescent="0.25">
      <c r="A141" t="s">
        <v>478</v>
      </c>
      <c r="B141" t="s">
        <v>479</v>
      </c>
      <c r="C141" t="s">
        <v>480</v>
      </c>
    </row>
    <row r="142" spans="1:3" x14ac:dyDescent="0.25">
      <c r="A142" t="s">
        <v>784</v>
      </c>
      <c r="B142" t="s">
        <v>481</v>
      </c>
      <c r="C142" t="s">
        <v>482</v>
      </c>
    </row>
    <row r="143" spans="1:3" x14ac:dyDescent="0.25">
      <c r="A143" t="s">
        <v>483</v>
      </c>
      <c r="B143" t="s">
        <v>484</v>
      </c>
      <c r="C143" t="s">
        <v>485</v>
      </c>
    </row>
    <row r="144" spans="1:3" x14ac:dyDescent="0.25">
      <c r="A144" t="s">
        <v>486</v>
      </c>
      <c r="B144" t="s">
        <v>487</v>
      </c>
      <c r="C144" t="s">
        <v>488</v>
      </c>
    </row>
    <row r="145" spans="1:3" x14ac:dyDescent="0.25">
      <c r="A145" t="s">
        <v>783</v>
      </c>
      <c r="B145" t="s">
        <v>489</v>
      </c>
      <c r="C145" t="s">
        <v>490</v>
      </c>
    </row>
    <row r="146" spans="1:3" x14ac:dyDescent="0.25">
      <c r="A146" t="s">
        <v>491</v>
      </c>
      <c r="B146" t="s">
        <v>492</v>
      </c>
      <c r="C146" t="s">
        <v>493</v>
      </c>
    </row>
    <row r="147" spans="1:3" x14ac:dyDescent="0.25">
      <c r="A147" t="s">
        <v>494</v>
      </c>
      <c r="B147" t="s">
        <v>495</v>
      </c>
      <c r="C147" t="s">
        <v>496</v>
      </c>
    </row>
    <row r="148" spans="1:3" x14ac:dyDescent="0.25">
      <c r="A148" t="s">
        <v>782</v>
      </c>
      <c r="B148" t="s">
        <v>497</v>
      </c>
      <c r="C148" t="s">
        <v>498</v>
      </c>
    </row>
    <row r="149" spans="1:3" x14ac:dyDescent="0.25">
      <c r="A149" t="s">
        <v>781</v>
      </c>
      <c r="B149" t="s">
        <v>499</v>
      </c>
      <c r="C149" t="s">
        <v>500</v>
      </c>
    </row>
    <row r="150" spans="1:3" x14ac:dyDescent="0.25">
      <c r="A150" t="s">
        <v>779</v>
      </c>
      <c r="B150" t="s">
        <v>501</v>
      </c>
      <c r="C150" t="s">
        <v>502</v>
      </c>
    </row>
    <row r="151" spans="1:3" x14ac:dyDescent="0.25">
      <c r="A151" t="s">
        <v>780</v>
      </c>
      <c r="B151" t="s">
        <v>503</v>
      </c>
      <c r="C151" t="s">
        <v>504</v>
      </c>
    </row>
    <row r="152" spans="1:3" x14ac:dyDescent="0.25">
      <c r="A152" t="s">
        <v>505</v>
      </c>
      <c r="B152" t="s">
        <v>506</v>
      </c>
      <c r="C152" t="s">
        <v>507</v>
      </c>
    </row>
    <row r="153" spans="1:3" x14ac:dyDescent="0.25">
      <c r="A153" t="s">
        <v>508</v>
      </c>
      <c r="B153" t="s">
        <v>509</v>
      </c>
      <c r="C153" t="s">
        <v>510</v>
      </c>
    </row>
    <row r="154" spans="1:3" x14ac:dyDescent="0.25">
      <c r="A154" t="s">
        <v>777</v>
      </c>
      <c r="B154" t="s">
        <v>511</v>
      </c>
      <c r="C154" t="s">
        <v>512</v>
      </c>
    </row>
    <row r="155" spans="1:3" x14ac:dyDescent="0.25">
      <c r="A155" t="s">
        <v>513</v>
      </c>
      <c r="B155" t="s">
        <v>514</v>
      </c>
      <c r="C155" t="s">
        <v>515</v>
      </c>
    </row>
    <row r="156" spans="1:3" x14ac:dyDescent="0.25">
      <c r="A156" t="s">
        <v>516</v>
      </c>
      <c r="B156" t="s">
        <v>517</v>
      </c>
      <c r="C156" t="s">
        <v>518</v>
      </c>
    </row>
    <row r="157" spans="1:3" x14ac:dyDescent="0.25">
      <c r="A157" t="s">
        <v>519</v>
      </c>
      <c r="B157" t="s">
        <v>520</v>
      </c>
      <c r="C157" t="s">
        <v>521</v>
      </c>
    </row>
    <row r="158" spans="1:3" x14ac:dyDescent="0.25">
      <c r="A158" t="s">
        <v>522</v>
      </c>
      <c r="B158" t="s">
        <v>523</v>
      </c>
      <c r="C158" t="s">
        <v>524</v>
      </c>
    </row>
    <row r="159" spans="1:3" x14ac:dyDescent="0.25">
      <c r="A159" t="s">
        <v>525</v>
      </c>
      <c r="B159" t="s">
        <v>526</v>
      </c>
      <c r="C159" t="s">
        <v>527</v>
      </c>
    </row>
    <row r="160" spans="1:3" x14ac:dyDescent="0.25">
      <c r="A160" t="s">
        <v>778</v>
      </c>
      <c r="B160" t="s">
        <v>528</v>
      </c>
      <c r="C160" t="s">
        <v>529</v>
      </c>
    </row>
    <row r="161" spans="1:3" x14ac:dyDescent="0.25">
      <c r="A161" t="s">
        <v>530</v>
      </c>
      <c r="B161" t="s">
        <v>531</v>
      </c>
      <c r="C161" t="s">
        <v>145</v>
      </c>
    </row>
    <row r="162" spans="1:3" x14ac:dyDescent="0.25">
      <c r="A162" t="s">
        <v>761</v>
      </c>
      <c r="B162" t="s">
        <v>532</v>
      </c>
      <c r="C162" t="s">
        <v>533</v>
      </c>
    </row>
    <row r="163" spans="1:3" x14ac:dyDescent="0.25">
      <c r="A163" t="s">
        <v>534</v>
      </c>
      <c r="B163" t="s">
        <v>535</v>
      </c>
      <c r="C163" t="s">
        <v>536</v>
      </c>
    </row>
    <row r="164" spans="1:3" x14ac:dyDescent="0.25">
      <c r="A164" t="s">
        <v>759</v>
      </c>
      <c r="B164" t="s">
        <v>537</v>
      </c>
      <c r="C164" t="s">
        <v>538</v>
      </c>
    </row>
    <row r="165" spans="1:3" x14ac:dyDescent="0.25">
      <c r="A165" t="s">
        <v>760</v>
      </c>
      <c r="B165" t="s">
        <v>539</v>
      </c>
      <c r="C165" t="s">
        <v>540</v>
      </c>
    </row>
    <row r="166" spans="1:3" x14ac:dyDescent="0.25">
      <c r="A166" t="s">
        <v>758</v>
      </c>
      <c r="B166" t="s">
        <v>541</v>
      </c>
      <c r="C166" t="s">
        <v>542</v>
      </c>
    </row>
    <row r="167" spans="1:3" x14ac:dyDescent="0.25">
      <c r="A167" t="s">
        <v>757</v>
      </c>
      <c r="B167" t="s">
        <v>543</v>
      </c>
      <c r="C167" t="s">
        <v>544</v>
      </c>
    </row>
    <row r="168" spans="1:3" x14ac:dyDescent="0.25">
      <c r="A168" t="s">
        <v>545</v>
      </c>
      <c r="B168" t="s">
        <v>546</v>
      </c>
      <c r="C168" t="s">
        <v>547</v>
      </c>
    </row>
    <row r="169" spans="1:3" x14ac:dyDescent="0.25">
      <c r="A169" t="s">
        <v>756</v>
      </c>
      <c r="B169" t="s">
        <v>548</v>
      </c>
      <c r="C169" t="s">
        <v>549</v>
      </c>
    </row>
    <row r="170" spans="1:3" x14ac:dyDescent="0.25">
      <c r="A170" t="s">
        <v>550</v>
      </c>
      <c r="B170" t="s">
        <v>551</v>
      </c>
      <c r="C170" t="s">
        <v>552</v>
      </c>
    </row>
    <row r="171" spans="1:3" x14ac:dyDescent="0.25">
      <c r="A171" t="s">
        <v>553</v>
      </c>
      <c r="B171" t="s">
        <v>554</v>
      </c>
      <c r="C171" t="s">
        <v>555</v>
      </c>
    </row>
    <row r="172" spans="1:3" x14ac:dyDescent="0.25">
      <c r="A172" t="s">
        <v>556</v>
      </c>
      <c r="B172" t="s">
        <v>557</v>
      </c>
      <c r="C172" t="s">
        <v>558</v>
      </c>
    </row>
    <row r="173" spans="1:3" x14ac:dyDescent="0.25">
      <c r="A173" t="s">
        <v>559</v>
      </c>
      <c r="B173" t="s">
        <v>560</v>
      </c>
    </row>
    <row r="174" spans="1:3" x14ac:dyDescent="0.25">
      <c r="A174" t="s">
        <v>561</v>
      </c>
      <c r="B174" t="s">
        <v>562</v>
      </c>
      <c r="C174" t="s">
        <v>563</v>
      </c>
    </row>
    <row r="175" spans="1:3" x14ac:dyDescent="0.25">
      <c r="A175" t="s">
        <v>564</v>
      </c>
      <c r="B175" t="s">
        <v>565</v>
      </c>
      <c r="C175" t="s">
        <v>566</v>
      </c>
    </row>
    <row r="176" spans="1:3" x14ac:dyDescent="0.25">
      <c r="A176" t="s">
        <v>567</v>
      </c>
      <c r="B176" t="s">
        <v>568</v>
      </c>
      <c r="C176" t="s">
        <v>569</v>
      </c>
    </row>
    <row r="177" spans="1:3" x14ac:dyDescent="0.25">
      <c r="A177" t="s">
        <v>570</v>
      </c>
      <c r="B177" t="s">
        <v>571</v>
      </c>
      <c r="C177" t="s">
        <v>572</v>
      </c>
    </row>
    <row r="178" spans="1:3" x14ac:dyDescent="0.25">
      <c r="A178" t="s">
        <v>755</v>
      </c>
      <c r="B178" t="s">
        <v>573</v>
      </c>
      <c r="C178" t="s">
        <v>574</v>
      </c>
    </row>
    <row r="179" spans="1:3" x14ac:dyDescent="0.25">
      <c r="A179" t="s">
        <v>575</v>
      </c>
      <c r="B179" t="s">
        <v>576</v>
      </c>
      <c r="C179" t="s">
        <v>577</v>
      </c>
    </row>
    <row r="180" spans="1:3" x14ac:dyDescent="0.25">
      <c r="A180" t="s">
        <v>754</v>
      </c>
      <c r="B180" t="s">
        <v>578</v>
      </c>
    </row>
    <row r="181" spans="1:3" x14ac:dyDescent="0.25">
      <c r="A181" t="s">
        <v>579</v>
      </c>
      <c r="B181" t="s">
        <v>580</v>
      </c>
      <c r="C181" t="s">
        <v>409</v>
      </c>
    </row>
    <row r="182" spans="1:3" x14ac:dyDescent="0.25">
      <c r="A182" t="s">
        <v>753</v>
      </c>
      <c r="B182" t="s">
        <v>581</v>
      </c>
      <c r="C182" t="s">
        <v>582</v>
      </c>
    </row>
    <row r="183" spans="1:3" x14ac:dyDescent="0.25">
      <c r="A183" t="s">
        <v>583</v>
      </c>
      <c r="B183" t="s">
        <v>584</v>
      </c>
      <c r="C183" t="s">
        <v>585</v>
      </c>
    </row>
    <row r="184" spans="1:3" x14ac:dyDescent="0.25">
      <c r="A184" t="s">
        <v>752</v>
      </c>
      <c r="B184" t="s">
        <v>586</v>
      </c>
      <c r="C184" t="s">
        <v>587</v>
      </c>
    </row>
    <row r="185" spans="1:3" x14ac:dyDescent="0.25">
      <c r="A185" t="s">
        <v>588</v>
      </c>
      <c r="B185" t="s">
        <v>589</v>
      </c>
      <c r="C185" t="s">
        <v>590</v>
      </c>
    </row>
    <row r="186" spans="1:3" x14ac:dyDescent="0.25">
      <c r="A186" t="s">
        <v>591</v>
      </c>
      <c r="B186" t="s">
        <v>592</v>
      </c>
      <c r="C186" t="s">
        <v>593</v>
      </c>
    </row>
    <row r="187" spans="1:3" x14ac:dyDescent="0.25">
      <c r="A187" t="s">
        <v>594</v>
      </c>
      <c r="B187" t="s">
        <v>595</v>
      </c>
      <c r="C187" t="s">
        <v>596</v>
      </c>
    </row>
    <row r="188" spans="1:3" x14ac:dyDescent="0.25">
      <c r="A188" t="s">
        <v>833</v>
      </c>
      <c r="B188" t="s">
        <v>597</v>
      </c>
      <c r="C188" t="s">
        <v>598</v>
      </c>
    </row>
    <row r="189" spans="1:3" x14ac:dyDescent="0.25">
      <c r="A189" t="s">
        <v>599</v>
      </c>
      <c r="B189" t="s">
        <v>600</v>
      </c>
      <c r="C189" t="s">
        <v>601</v>
      </c>
    </row>
    <row r="190" spans="1:3" x14ac:dyDescent="0.25">
      <c r="A190" t="s">
        <v>602</v>
      </c>
      <c r="B190" t="s">
        <v>603</v>
      </c>
      <c r="C190" t="s">
        <v>604</v>
      </c>
    </row>
    <row r="191" spans="1:3" x14ac:dyDescent="0.25">
      <c r="A191" t="s">
        <v>605</v>
      </c>
      <c r="B191" t="s">
        <v>606</v>
      </c>
      <c r="C191" t="s">
        <v>607</v>
      </c>
    </row>
    <row r="192" spans="1:3" x14ac:dyDescent="0.25">
      <c r="A192" t="s">
        <v>802</v>
      </c>
      <c r="C192" s="157" t="s">
        <v>698</v>
      </c>
    </row>
    <row r="193" spans="1:3" x14ac:dyDescent="0.25">
      <c r="A193" t="s">
        <v>608</v>
      </c>
      <c r="B193" t="s">
        <v>609</v>
      </c>
    </row>
    <row r="194" spans="1:3" x14ac:dyDescent="0.25">
      <c r="A194" t="s">
        <v>610</v>
      </c>
      <c r="B194" t="s">
        <v>611</v>
      </c>
      <c r="C194" t="s">
        <v>612</v>
      </c>
    </row>
    <row r="195" spans="1:3" x14ac:dyDescent="0.25">
      <c r="A195" t="s">
        <v>613</v>
      </c>
      <c r="B195" t="s">
        <v>614</v>
      </c>
      <c r="C195" t="s">
        <v>615</v>
      </c>
    </row>
    <row r="196" spans="1:3" x14ac:dyDescent="0.25">
      <c r="A196" t="s">
        <v>616</v>
      </c>
      <c r="B196" t="s">
        <v>617</v>
      </c>
      <c r="C196" t="s">
        <v>618</v>
      </c>
    </row>
    <row r="197" spans="1:3" x14ac:dyDescent="0.25">
      <c r="A197" t="s">
        <v>619</v>
      </c>
      <c r="B197" t="s">
        <v>620</v>
      </c>
      <c r="C197" t="s">
        <v>621</v>
      </c>
    </row>
    <row r="198" spans="1:3" x14ac:dyDescent="0.25">
      <c r="A198" t="s">
        <v>622</v>
      </c>
      <c r="B198" t="s">
        <v>623</v>
      </c>
      <c r="C198" t="s">
        <v>624</v>
      </c>
    </row>
    <row r="199" spans="1:3" x14ac:dyDescent="0.25">
      <c r="A199" t="s">
        <v>625</v>
      </c>
      <c r="B199" t="s">
        <v>626</v>
      </c>
      <c r="C199" t="s">
        <v>627</v>
      </c>
    </row>
    <row r="200" spans="1:3" x14ac:dyDescent="0.25">
      <c r="A200" t="s">
        <v>751</v>
      </c>
      <c r="B200" t="s">
        <v>628</v>
      </c>
      <c r="C200" t="s">
        <v>629</v>
      </c>
    </row>
    <row r="201" spans="1:3" x14ac:dyDescent="0.25">
      <c r="A201" t="s">
        <v>750</v>
      </c>
      <c r="B201" t="s">
        <v>630</v>
      </c>
      <c r="C201" t="s">
        <v>631</v>
      </c>
    </row>
    <row r="202" spans="1:3" x14ac:dyDescent="0.25">
      <c r="A202" t="s">
        <v>749</v>
      </c>
      <c r="B202" t="s">
        <v>632</v>
      </c>
      <c r="C202" t="s">
        <v>633</v>
      </c>
    </row>
    <row r="203" spans="1:3" x14ac:dyDescent="0.25">
      <c r="A203" t="s">
        <v>634</v>
      </c>
      <c r="B203" t="s">
        <v>635</v>
      </c>
    </row>
    <row r="204" spans="1:3" x14ac:dyDescent="0.25">
      <c r="A204" t="s">
        <v>636</v>
      </c>
      <c r="B204" t="s">
        <v>637</v>
      </c>
      <c r="C204" t="s">
        <v>638</v>
      </c>
    </row>
    <row r="205" spans="1:3" x14ac:dyDescent="0.25">
      <c r="A205" t="s">
        <v>834</v>
      </c>
      <c r="B205" t="s">
        <v>639</v>
      </c>
      <c r="C205" t="s">
        <v>640</v>
      </c>
    </row>
    <row r="206" spans="1:3" x14ac:dyDescent="0.25">
      <c r="A206" t="s">
        <v>747</v>
      </c>
      <c r="B206" t="s">
        <v>641</v>
      </c>
      <c r="C206" t="s">
        <v>642</v>
      </c>
    </row>
    <row r="207" spans="1:3" x14ac:dyDescent="0.25">
      <c r="A207" t="s">
        <v>748</v>
      </c>
      <c r="B207" t="s">
        <v>643</v>
      </c>
      <c r="C207" t="s">
        <v>644</v>
      </c>
    </row>
    <row r="208" spans="1:3" x14ac:dyDescent="0.25">
      <c r="A208" t="s">
        <v>645</v>
      </c>
      <c r="B208" t="s">
        <v>646</v>
      </c>
    </row>
    <row r="209" spans="1:3" x14ac:dyDescent="0.25">
      <c r="A209" t="s">
        <v>647</v>
      </c>
      <c r="B209" t="s">
        <v>648</v>
      </c>
      <c r="C209" t="s">
        <v>649</v>
      </c>
    </row>
    <row r="210" spans="1:3" x14ac:dyDescent="0.25">
      <c r="A210" t="s">
        <v>650</v>
      </c>
      <c r="B210" t="s">
        <v>651</v>
      </c>
      <c r="C210" t="s">
        <v>652</v>
      </c>
    </row>
    <row r="211" spans="1:3" x14ac:dyDescent="0.25">
      <c r="A211" t="s">
        <v>653</v>
      </c>
      <c r="B211" t="s">
        <v>654</v>
      </c>
      <c r="C211" t="s">
        <v>655</v>
      </c>
    </row>
    <row r="212" spans="1:3" x14ac:dyDescent="0.25">
      <c r="A212" t="s">
        <v>745</v>
      </c>
      <c r="B212" t="s">
        <v>656</v>
      </c>
      <c r="C212" t="s">
        <v>657</v>
      </c>
    </row>
    <row r="213" spans="1:3" x14ac:dyDescent="0.25">
      <c r="A213" t="s">
        <v>746</v>
      </c>
      <c r="B213" t="s">
        <v>658</v>
      </c>
      <c r="C213" t="s">
        <v>659</v>
      </c>
    </row>
    <row r="214" spans="1:3" x14ac:dyDescent="0.25">
      <c r="A214" t="s">
        <v>738</v>
      </c>
      <c r="B214" t="s">
        <v>660</v>
      </c>
      <c r="C214" t="s">
        <v>661</v>
      </c>
    </row>
    <row r="215" spans="1:3" x14ac:dyDescent="0.25">
      <c r="A215" t="s">
        <v>739</v>
      </c>
      <c r="B215" t="s">
        <v>662</v>
      </c>
      <c r="C215" t="s">
        <v>663</v>
      </c>
    </row>
    <row r="216" spans="1:3" x14ac:dyDescent="0.25">
      <c r="A216" t="s">
        <v>740</v>
      </c>
      <c r="B216" t="s">
        <v>664</v>
      </c>
      <c r="C216" t="s">
        <v>665</v>
      </c>
    </row>
    <row r="217" spans="1:3" x14ac:dyDescent="0.25">
      <c r="A217" t="s">
        <v>741</v>
      </c>
      <c r="B217" t="s">
        <v>666</v>
      </c>
    </row>
    <row r="218" spans="1:3" x14ac:dyDescent="0.25">
      <c r="A218" t="s">
        <v>667</v>
      </c>
      <c r="B218" t="s">
        <v>668</v>
      </c>
      <c r="C218" t="s">
        <v>669</v>
      </c>
    </row>
    <row r="219" spans="1:3" x14ac:dyDescent="0.25">
      <c r="A219" t="s">
        <v>742</v>
      </c>
      <c r="B219" t="s">
        <v>670</v>
      </c>
      <c r="C219" t="s">
        <v>671</v>
      </c>
    </row>
    <row r="220" spans="1:3" x14ac:dyDescent="0.25">
      <c r="A220" t="s">
        <v>672</v>
      </c>
      <c r="B220" t="s">
        <v>673</v>
      </c>
      <c r="C220" t="s">
        <v>674</v>
      </c>
    </row>
    <row r="221" spans="1:3" x14ac:dyDescent="0.25">
      <c r="A221" t="s">
        <v>675</v>
      </c>
      <c r="B221" t="s">
        <v>676</v>
      </c>
    </row>
    <row r="222" spans="1:3" x14ac:dyDescent="0.25">
      <c r="A222" t="s">
        <v>677</v>
      </c>
      <c r="B222" t="s">
        <v>678</v>
      </c>
      <c r="C222" t="s">
        <v>679</v>
      </c>
    </row>
    <row r="223" spans="1:3" x14ac:dyDescent="0.25">
      <c r="A223" t="s">
        <v>680</v>
      </c>
      <c r="B223" t="s">
        <v>681</v>
      </c>
      <c r="C223" t="s">
        <v>682</v>
      </c>
    </row>
    <row r="224" spans="1:3" x14ac:dyDescent="0.25">
      <c r="A224" t="s">
        <v>735</v>
      </c>
      <c r="B224" t="s">
        <v>683</v>
      </c>
      <c r="C224" t="s">
        <v>684</v>
      </c>
    </row>
    <row r="225" spans="1:3" x14ac:dyDescent="0.25">
      <c r="A225" t="s">
        <v>685</v>
      </c>
      <c r="B225" t="s">
        <v>686</v>
      </c>
      <c r="C225" t="s">
        <v>687</v>
      </c>
    </row>
    <row r="226" spans="1:3" x14ac:dyDescent="0.25">
      <c r="A226" t="s">
        <v>743</v>
      </c>
      <c r="B226" t="s">
        <v>688</v>
      </c>
      <c r="C226" t="s">
        <v>689</v>
      </c>
    </row>
    <row r="227" spans="1:3" x14ac:dyDescent="0.25">
      <c r="A227" t="s">
        <v>690</v>
      </c>
      <c r="B227" t="s">
        <v>691</v>
      </c>
      <c r="C227" t="s">
        <v>692</v>
      </c>
    </row>
    <row r="228" spans="1:3" x14ac:dyDescent="0.25">
      <c r="A228" t="s">
        <v>736</v>
      </c>
      <c r="B228" t="s">
        <v>693</v>
      </c>
      <c r="C228" t="s">
        <v>694</v>
      </c>
    </row>
    <row r="229" spans="1:3" x14ac:dyDescent="0.25">
      <c r="A229" t="s">
        <v>744</v>
      </c>
      <c r="B229" t="s">
        <v>695</v>
      </c>
      <c r="C229" t="s">
        <v>696</v>
      </c>
    </row>
    <row r="230" spans="1:3" x14ac:dyDescent="0.25">
      <c r="A230" t="s">
        <v>697</v>
      </c>
      <c r="B230" t="s">
        <v>337</v>
      </c>
      <c r="C230" t="s">
        <v>698</v>
      </c>
    </row>
    <row r="231" spans="1:3" x14ac:dyDescent="0.25">
      <c r="A231" t="s">
        <v>734</v>
      </c>
      <c r="B231" t="s">
        <v>699</v>
      </c>
      <c r="C231" t="s">
        <v>218</v>
      </c>
    </row>
    <row r="232" spans="1:3" x14ac:dyDescent="0.25">
      <c r="A232" t="s">
        <v>700</v>
      </c>
      <c r="B232" t="s">
        <v>701</v>
      </c>
    </row>
    <row r="233" spans="1:3" x14ac:dyDescent="0.25">
      <c r="A233" t="s">
        <v>764</v>
      </c>
      <c r="B233" t="s">
        <v>702</v>
      </c>
      <c r="C233" t="s">
        <v>703</v>
      </c>
    </row>
    <row r="234" spans="1:3" x14ac:dyDescent="0.25">
      <c r="A234" t="s">
        <v>765</v>
      </c>
      <c r="B234" t="s">
        <v>704</v>
      </c>
      <c r="C234" t="s">
        <v>705</v>
      </c>
    </row>
    <row r="235" spans="1:3" x14ac:dyDescent="0.25">
      <c r="A235" t="s">
        <v>766</v>
      </c>
      <c r="B235" t="s">
        <v>706</v>
      </c>
      <c r="C235" t="s">
        <v>707</v>
      </c>
    </row>
    <row r="236" spans="1:3" x14ac:dyDescent="0.25">
      <c r="A236" t="s">
        <v>767</v>
      </c>
      <c r="B236" t="s">
        <v>367</v>
      </c>
      <c r="C236" t="s">
        <v>708</v>
      </c>
    </row>
    <row r="237" spans="1:3" x14ac:dyDescent="0.25">
      <c r="A237" t="s">
        <v>709</v>
      </c>
      <c r="B237" t="s">
        <v>710</v>
      </c>
      <c r="C237" t="s">
        <v>711</v>
      </c>
    </row>
    <row r="238" spans="1:3" x14ac:dyDescent="0.25">
      <c r="A238" t="s">
        <v>712</v>
      </c>
      <c r="B238" t="s">
        <v>713</v>
      </c>
      <c r="C238" t="s">
        <v>714</v>
      </c>
    </row>
    <row r="239" spans="1:3" x14ac:dyDescent="0.25">
      <c r="A239" t="s">
        <v>715</v>
      </c>
      <c r="B239" t="s">
        <v>716</v>
      </c>
      <c r="C239" t="s">
        <v>717</v>
      </c>
    </row>
    <row r="240" spans="1:3" x14ac:dyDescent="0.25">
      <c r="A240" t="s">
        <v>804</v>
      </c>
      <c r="B240" t="s">
        <v>718</v>
      </c>
      <c r="C240" t="s">
        <v>719</v>
      </c>
    </row>
    <row r="241" spans="1:3" x14ac:dyDescent="0.25">
      <c r="A241" t="s">
        <v>805</v>
      </c>
      <c r="C241" s="157" t="s">
        <v>698</v>
      </c>
    </row>
    <row r="242" spans="1:3" x14ac:dyDescent="0.25">
      <c r="A242" t="s">
        <v>720</v>
      </c>
      <c r="B242" t="s">
        <v>721</v>
      </c>
      <c r="C242" t="s">
        <v>722</v>
      </c>
    </row>
    <row r="243" spans="1:3" x14ac:dyDescent="0.25">
      <c r="A243" t="s">
        <v>803</v>
      </c>
      <c r="B243" t="s">
        <v>723</v>
      </c>
    </row>
    <row r="244" spans="1:3" x14ac:dyDescent="0.25">
      <c r="A244" t="s">
        <v>724</v>
      </c>
      <c r="B244" t="s">
        <v>725</v>
      </c>
      <c r="C244" t="s">
        <v>726</v>
      </c>
    </row>
    <row r="245" spans="1:3" x14ac:dyDescent="0.25">
      <c r="A245" t="s">
        <v>727</v>
      </c>
      <c r="B245" t="s">
        <v>728</v>
      </c>
    </row>
    <row r="246" spans="1:3" x14ac:dyDescent="0.25">
      <c r="A246" t="s">
        <v>737</v>
      </c>
      <c r="B246" t="s">
        <v>729</v>
      </c>
    </row>
    <row r="247" spans="1:3" x14ac:dyDescent="0.25">
      <c r="A247" t="s">
        <v>763</v>
      </c>
      <c r="B247" t="s">
        <v>730</v>
      </c>
      <c r="C247" t="s">
        <v>731</v>
      </c>
    </row>
    <row r="248" spans="1:3" x14ac:dyDescent="0.25">
      <c r="A248" t="s">
        <v>762</v>
      </c>
      <c r="B248" t="s">
        <v>732</v>
      </c>
      <c r="C248" t="s">
        <v>733</v>
      </c>
    </row>
  </sheetData>
  <sheetProtection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RECAPITULATION</vt:lpstr>
      <vt:lpstr>1. PARTICIPATION</vt:lpstr>
      <vt:lpstr>2. DEVELOPMENT</vt:lpstr>
      <vt:lpstr>3. DISSEMINATION</vt:lpstr>
      <vt:lpstr>4. PUBLICATIONS</vt:lpstr>
      <vt:lpstr>5. CLINICAL ACTIVITIES</vt:lpstr>
      <vt:lpstr>Sheet1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Michał Czopowicz</cp:lastModifiedBy>
  <cp:revision/>
  <dcterms:created xsi:type="dcterms:W3CDTF">2012-02-26T07:12:22Z</dcterms:created>
  <dcterms:modified xsi:type="dcterms:W3CDTF">2025-02-25T12:19:50Z</dcterms:modified>
</cp:coreProperties>
</file>